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54.xml" ContentType="application/vnd.ms-excel.controlproperties+xml"/>
  <Override PartName="/xl/drawings/drawing7.xml" ContentType="application/vnd.openxmlformats-officedocument.drawing+xml"/>
  <Override PartName="/xl/ctrlProps/ctrlProp55.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workbookProtection workbookPassword="CF2B" lockStructure="1"/>
  <bookViews>
    <workbookView xWindow="0" yWindow="0" windowWidth="16380" windowHeight="8190" tabRatio="880"/>
  </bookViews>
  <sheets>
    <sheet name="Istruzioni" sheetId="1" r:id="rId1"/>
    <sheet name="Copertina" sheetId="2" state="hidden" r:id="rId2"/>
    <sheet name="Copertina Richiesta" sheetId="3" r:id="rId3"/>
    <sheet name="Richiesta Erogazione" sheetId="4" r:id="rId4"/>
    <sheet name="Menu" sheetId="5" state="hidden" r:id="rId5"/>
    <sheet name="TabAiutiStato" sheetId="6" r:id="rId6"/>
    <sheet name="DichAiutiStato" sheetId="7" r:id="rId7"/>
    <sheet name="UNIEMENS_Impresa" sheetId="8" r:id="rId8"/>
    <sheet name="UNIEMENS_Singolo" sheetId="9" r:id="rId9"/>
    <sheet name="Impresa" sheetId="10" r:id="rId10"/>
    <sheet name="SedeOperativa" sheetId="11" r:id="rId11"/>
    <sheet name="Determinazione" sheetId="12" r:id="rId12"/>
    <sheet name="Lavoratore" sheetId="13" r:id="rId13"/>
    <sheet name="LavTrs" sheetId="14" state="hidden" r:id="rId14"/>
    <sheet name="CalcoloULA" sheetId="15" state="hidden" r:id="rId15"/>
    <sheet name="CalcoloULA_Impresa" sheetId="16" state="hidden" r:id="rId16"/>
    <sheet name="ObiettiviOccupazione" sheetId="17" r:id="rId17"/>
    <sheet name="Costi_Ammissibili" sheetId="18" r:id="rId18"/>
    <sheet name="Dati_Pagamenti" sheetId="19" r:id="rId19"/>
    <sheet name="Dati_Uniemens" sheetId="20" state="hidden" r:id="rId20"/>
    <sheet name="Dati_F24" sheetId="21" r:id="rId21"/>
    <sheet name="UNIEMENS_PDF" sheetId="22" r:id="rId22"/>
    <sheet name="Date_x_Comuni" sheetId="23" state="hidden" r:id="rId23"/>
    <sheet name="SdOpTrs" sheetId="24" state="hidden" r:id="rId24"/>
    <sheet name="ATECO8" sheetId="25" state="hidden" r:id="rId25"/>
    <sheet name="ATECO" sheetId="26" state="hidden" r:id="rId26"/>
    <sheet name="Tabelle" sheetId="27" state="hidden" r:id="rId27"/>
    <sheet name="Appunti" sheetId="28" state="hidden" r:id="rId28"/>
  </sheets>
  <definedNames>
    <definedName name="_xlnm._FilterDatabase" localSheetId="25" hidden="1">ATECO!$A$1:$C$3142</definedName>
    <definedName name="_xlnm.Print_Area" localSheetId="2">'Copertina Richiesta'!$A$1:$C$30</definedName>
    <definedName name="_xlnm.Print_Area" localSheetId="17">Costi_Ammissibili!$A$1:$P$36</definedName>
    <definedName name="_xlnm.Print_Area" localSheetId="20">Dati_F24!$A$1:$J$36</definedName>
    <definedName name="_xlnm.Print_Area" localSheetId="18">Dati_Pagamenti!$A$1:$M$66</definedName>
    <definedName name="_xlnm.Print_Area" localSheetId="11">Determinazione!$B$1:$C$14</definedName>
    <definedName name="_xlnm.Print_Area" localSheetId="6">DichAiutiStato!$A$1:$C$41</definedName>
    <definedName name="_xlnm.Print_Area" localSheetId="9">Impresa!$B$1:$D$39</definedName>
    <definedName name="_xlnm.Print_Area" localSheetId="12">Lavoratore!$B$1:$D$40</definedName>
    <definedName name="_xlnm.Print_Area" localSheetId="16">ObiettiviOccupazione!$A$1:$C$28</definedName>
    <definedName name="_xlnm.Print_Area" localSheetId="3">'Richiesta Erogazione'!$A$1:$B$104</definedName>
    <definedName name="_xlnm.Print_Area" localSheetId="10">SedeOperativa!$B$1:$D$16</definedName>
    <definedName name="_xlnm.Print_Area" localSheetId="5">TabAiutiStato!$B$1:$E$13</definedName>
    <definedName name="_xlnm.Print_Area" localSheetId="7">UNIEMENS_Impresa!$A$1:$C$24</definedName>
    <definedName name="_xlnm.Print_Area" localSheetId="21">UNIEMENS_PDF!$A$2:$H$36</definedName>
    <definedName name="_xlnm.Print_Area" localSheetId="8">UNIEMENS_Singolo!$A$1:$C$24</definedName>
    <definedName name="Excel_BuiltIn__FilterDatabase" localSheetId="4">Menu!$A$3:$L$141</definedName>
    <definedName name="Excel_BuiltIn__FilterDatabase_1">0</definedName>
    <definedName name="Excel_BuiltIn__FilterDatabase_1_1">0</definedName>
    <definedName name="Excel_BuiltIn__FilterDatabase_1_1_1">0</definedName>
    <definedName name="Excel_BuiltIn__FilterDatabase_1_1_1_1">0</definedName>
    <definedName name="Excel_BuiltIn__FilterDatabase_2">0</definedName>
    <definedName name="Excel_BuiltIn__FilterDatabase_2_1">0</definedName>
    <definedName name="Excel_BuiltIn__FilterDatabase_2_1_1">0</definedName>
    <definedName name="Excel_BuiltIn__FilterDatabase_3">0</definedName>
    <definedName name="Excel_BuiltIn__FilterDatabase_3_1">0</definedName>
    <definedName name="Excel_BuiltIn__FilterDatabase_3_1_1">0</definedName>
    <definedName name="Excel_BuiltIn__FilterDatabase_4">0</definedName>
    <definedName name="Excel_BuiltIn__FilterDatabase_4_1">0</definedName>
    <definedName name="Excel_BuiltIn__FilterDatabase_4_1_1">0</definedName>
    <definedName name="Excel_BuiltIn__FilterDatabase_5">0</definedName>
    <definedName name="Excel_BuiltIn__FilterDatabase_5_1">0</definedName>
    <definedName name="Excel_BuiltIn__FilterDatabase_5_1_1">0</definedName>
    <definedName name="Excel_BuiltIn__FilterDatabase_6">0</definedName>
    <definedName name="Excel_BuiltIn__FilterDatabase_6_1">0</definedName>
    <definedName name="Excel_BuiltIn__FilterDatabase_6_1_1">0</definedName>
    <definedName name="Excel_BuiltIn_Print_Titles" localSheetId="4">Menu!$2:$2</definedName>
    <definedName name="Excel_BuiltIn_Print_Titles_1">0</definedName>
    <definedName name="Excel_BuiltIn_Print_Titles_1_1">0</definedName>
  </definedNames>
  <calcPr calcId="145621"/>
</workbook>
</file>

<file path=xl/calcChain.xml><?xml version="1.0" encoding="utf-8"?>
<calcChain xmlns="http://schemas.openxmlformats.org/spreadsheetml/2006/main">
  <c r="A67" i="19" l="1"/>
  <c r="A65" i="19"/>
  <c r="A63" i="19"/>
  <c r="A61" i="19"/>
  <c r="A59" i="19"/>
  <c r="A57" i="19"/>
  <c r="A55" i="19"/>
  <c r="A53" i="19"/>
  <c r="A51" i="19"/>
  <c r="A49" i="19"/>
  <c r="A47" i="19"/>
  <c r="A45" i="19"/>
  <c r="A43" i="19"/>
  <c r="A41" i="19"/>
  <c r="A39" i="19"/>
  <c r="A37" i="19"/>
  <c r="A35" i="19"/>
  <c r="A33" i="19"/>
  <c r="A31" i="19"/>
  <c r="A29" i="19"/>
  <c r="A27" i="19"/>
  <c r="A25" i="19"/>
  <c r="A23" i="19"/>
  <c r="A21" i="19"/>
  <c r="A19" i="19"/>
  <c r="A17" i="19"/>
  <c r="A15" i="19"/>
  <c r="A13" i="19"/>
  <c r="A11" i="19"/>
  <c r="A9" i="19"/>
  <c r="A2" i="26" l="1"/>
  <c r="A3" i="26"/>
  <c r="A4" i="26"/>
  <c r="A5" i="26"/>
  <c r="A6" i="26"/>
  <c r="A7" i="26"/>
  <c r="A8" i="26"/>
  <c r="A9" i="26"/>
  <c r="A10" i="26"/>
  <c r="A11" i="26"/>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5" i="26"/>
  <c r="A106" i="26"/>
  <c r="A107" i="26"/>
  <c r="A108" i="26"/>
  <c r="A109" i="26"/>
  <c r="A110" i="26"/>
  <c r="A111" i="26"/>
  <c r="A112" i="26"/>
  <c r="A113" i="26"/>
  <c r="A114" i="26"/>
  <c r="A115" i="26"/>
  <c r="A116" i="26"/>
  <c r="A117" i="26"/>
  <c r="A118" i="26"/>
  <c r="A119" i="26"/>
  <c r="A120" i="26"/>
  <c r="A121" i="26"/>
  <c r="A122" i="26"/>
  <c r="A123" i="26"/>
  <c r="A124" i="26"/>
  <c r="A125" i="26"/>
  <c r="A126" i="26"/>
  <c r="A127" i="26"/>
  <c r="A128" i="26"/>
  <c r="A129" i="26"/>
  <c r="A130" i="26"/>
  <c r="A131" i="26"/>
  <c r="A132" i="26"/>
  <c r="A133" i="26"/>
  <c r="A134" i="26"/>
  <c r="A135" i="26"/>
  <c r="A136" i="26"/>
  <c r="A137" i="26"/>
  <c r="A138" i="26"/>
  <c r="A139" i="26"/>
  <c r="A140" i="26"/>
  <c r="A141" i="26"/>
  <c r="A142" i="26"/>
  <c r="A143" i="26"/>
  <c r="A144" i="26"/>
  <c r="A145" i="26"/>
  <c r="A146" i="26"/>
  <c r="A147" i="26"/>
  <c r="A148" i="26"/>
  <c r="A149" i="26"/>
  <c r="A150" i="26"/>
  <c r="A151" i="26"/>
  <c r="A152" i="26"/>
  <c r="A153" i="26"/>
  <c r="A154" i="26"/>
  <c r="A155" i="26"/>
  <c r="A156" i="26"/>
  <c r="A157" i="26"/>
  <c r="A158" i="26"/>
  <c r="A159" i="26"/>
  <c r="A160" i="26"/>
  <c r="A161" i="26"/>
  <c r="A162" i="26"/>
  <c r="A163" i="26"/>
  <c r="A164" i="26"/>
  <c r="A165" i="26"/>
  <c r="A166" i="26"/>
  <c r="A167" i="26"/>
  <c r="A168" i="26"/>
  <c r="A169" i="26"/>
  <c r="A170" i="26"/>
  <c r="A171" i="26"/>
  <c r="A172" i="26"/>
  <c r="A173" i="26"/>
  <c r="A174" i="26"/>
  <c r="A175" i="26"/>
  <c r="A176" i="26"/>
  <c r="A177" i="26"/>
  <c r="A178" i="26"/>
  <c r="A179" i="26"/>
  <c r="A180" i="26"/>
  <c r="A181" i="26"/>
  <c r="A182" i="26"/>
  <c r="A183" i="26"/>
  <c r="A184" i="26"/>
  <c r="A185" i="26"/>
  <c r="A186" i="26"/>
  <c r="A187" i="26"/>
  <c r="A188" i="26"/>
  <c r="A189" i="26"/>
  <c r="A190" i="26"/>
  <c r="A191" i="26"/>
  <c r="A192" i="26"/>
  <c r="A193" i="26"/>
  <c r="A194" i="26"/>
  <c r="A195" i="26"/>
  <c r="A196" i="26"/>
  <c r="A197" i="26"/>
  <c r="A198" i="26"/>
  <c r="A199" i="26"/>
  <c r="A200" i="26"/>
  <c r="A201" i="26"/>
  <c r="A202" i="26"/>
  <c r="A203" i="26"/>
  <c r="A204" i="26"/>
  <c r="A205" i="26"/>
  <c r="A206" i="26"/>
  <c r="A207" i="26"/>
  <c r="A208" i="26"/>
  <c r="A209" i="26"/>
  <c r="A210" i="26"/>
  <c r="A211" i="26"/>
  <c r="A212" i="26"/>
  <c r="A213" i="26"/>
  <c r="A214" i="26"/>
  <c r="A215" i="26"/>
  <c r="A216" i="26"/>
  <c r="A217" i="26"/>
  <c r="A218" i="26"/>
  <c r="A219" i="26"/>
  <c r="A220" i="26"/>
  <c r="A221" i="26"/>
  <c r="A222" i="26"/>
  <c r="A223" i="26"/>
  <c r="A224" i="26"/>
  <c r="A225" i="26"/>
  <c r="A226" i="26"/>
  <c r="A227" i="26"/>
  <c r="A228" i="26"/>
  <c r="A229" i="26"/>
  <c r="A230" i="26"/>
  <c r="A231" i="26"/>
  <c r="A232" i="26"/>
  <c r="A233" i="26"/>
  <c r="A234" i="26"/>
  <c r="A235" i="26"/>
  <c r="A236" i="26"/>
  <c r="A237" i="26"/>
  <c r="A238" i="26"/>
  <c r="A239" i="26"/>
  <c r="A240" i="26"/>
  <c r="A241" i="26"/>
  <c r="A242" i="26"/>
  <c r="A243" i="26"/>
  <c r="A244" i="26"/>
  <c r="A245" i="26"/>
  <c r="A246" i="26"/>
  <c r="A247" i="26"/>
  <c r="A248" i="26"/>
  <c r="A249" i="26"/>
  <c r="A250" i="26"/>
  <c r="A251" i="26"/>
  <c r="A252" i="26"/>
  <c r="A253" i="26"/>
  <c r="A254" i="26"/>
  <c r="A255" i="26"/>
  <c r="A256" i="26"/>
  <c r="A257" i="26"/>
  <c r="A258" i="26"/>
  <c r="A259" i="26"/>
  <c r="A260" i="26"/>
  <c r="A261" i="26"/>
  <c r="A262" i="26"/>
  <c r="A263" i="26"/>
  <c r="A264" i="26"/>
  <c r="A265" i="26"/>
  <c r="A266" i="26"/>
  <c r="A267" i="26"/>
  <c r="A268" i="26"/>
  <c r="A269" i="26"/>
  <c r="A270" i="26"/>
  <c r="A271" i="26"/>
  <c r="A272" i="26"/>
  <c r="A273" i="26"/>
  <c r="A274" i="26"/>
  <c r="A275" i="26"/>
  <c r="A276" i="26"/>
  <c r="A277" i="26"/>
  <c r="A278" i="26"/>
  <c r="A279" i="26"/>
  <c r="A280" i="26"/>
  <c r="A281" i="26"/>
  <c r="A282" i="26"/>
  <c r="A283" i="26"/>
  <c r="A284" i="26"/>
  <c r="A285" i="26"/>
  <c r="A286" i="26"/>
  <c r="A287" i="26"/>
  <c r="A288" i="26"/>
  <c r="A289" i="26"/>
  <c r="A290" i="26"/>
  <c r="A291" i="26"/>
  <c r="A292" i="26"/>
  <c r="A293" i="26"/>
  <c r="A294" i="26"/>
  <c r="A295" i="26"/>
  <c r="A296" i="26"/>
  <c r="A297" i="26"/>
  <c r="A298" i="26"/>
  <c r="A299" i="26"/>
  <c r="A300" i="26"/>
  <c r="A301" i="26"/>
  <c r="A302" i="26"/>
  <c r="A303" i="26"/>
  <c r="A304" i="26"/>
  <c r="A305" i="26"/>
  <c r="A306" i="26"/>
  <c r="A307" i="26"/>
  <c r="A308" i="26"/>
  <c r="A309" i="26"/>
  <c r="A310" i="26"/>
  <c r="A311" i="26"/>
  <c r="A312" i="26"/>
  <c r="A313" i="26"/>
  <c r="A314" i="26"/>
  <c r="A315" i="26"/>
  <c r="A316" i="26"/>
  <c r="A317" i="26"/>
  <c r="A318" i="26"/>
  <c r="A319" i="26"/>
  <c r="A320" i="26"/>
  <c r="A321" i="26"/>
  <c r="A322" i="26"/>
  <c r="A323" i="26"/>
  <c r="A324" i="26"/>
  <c r="A325" i="26"/>
  <c r="A326" i="26"/>
  <c r="A327" i="26"/>
  <c r="A328" i="26"/>
  <c r="A329" i="26"/>
  <c r="A330" i="26"/>
  <c r="A331" i="26"/>
  <c r="A332" i="26"/>
  <c r="A333" i="26"/>
  <c r="A334" i="26"/>
  <c r="A335" i="26"/>
  <c r="A336" i="26"/>
  <c r="A337" i="26"/>
  <c r="A338" i="26"/>
  <c r="A339" i="26"/>
  <c r="A340" i="26"/>
  <c r="A341" i="26"/>
  <c r="A342" i="26"/>
  <c r="A343" i="26"/>
  <c r="A344" i="26"/>
  <c r="A345" i="26"/>
  <c r="A346" i="26"/>
  <c r="A347" i="26"/>
  <c r="A348" i="26"/>
  <c r="A349" i="26"/>
  <c r="A350" i="26"/>
  <c r="A351" i="26"/>
  <c r="A352" i="26"/>
  <c r="A353" i="26"/>
  <c r="A354" i="26"/>
  <c r="A355" i="26"/>
  <c r="A356" i="26"/>
  <c r="A357" i="26"/>
  <c r="A358" i="26"/>
  <c r="A359" i="26"/>
  <c r="A360" i="26"/>
  <c r="A361" i="26"/>
  <c r="A362" i="26"/>
  <c r="A363" i="26"/>
  <c r="A364" i="26"/>
  <c r="A365" i="26"/>
  <c r="A366" i="26"/>
  <c r="A367" i="26"/>
  <c r="A368" i="26"/>
  <c r="A369" i="26"/>
  <c r="A370" i="26"/>
  <c r="A371" i="26"/>
  <c r="A372" i="26"/>
  <c r="A373" i="26"/>
  <c r="A374" i="26"/>
  <c r="A375" i="26"/>
  <c r="A376" i="26"/>
  <c r="A377" i="26"/>
  <c r="A378" i="26"/>
  <c r="A379" i="26"/>
  <c r="A380" i="26"/>
  <c r="A381" i="26"/>
  <c r="A382" i="26"/>
  <c r="A383" i="26"/>
  <c r="A384" i="26"/>
  <c r="A385" i="26"/>
  <c r="A386" i="26"/>
  <c r="A387" i="26"/>
  <c r="A388" i="26"/>
  <c r="A389" i="26"/>
  <c r="A390" i="26"/>
  <c r="A391" i="26"/>
  <c r="A392" i="26"/>
  <c r="A393" i="26"/>
  <c r="A394" i="26"/>
  <c r="A395" i="26"/>
  <c r="A396" i="26"/>
  <c r="A397" i="26"/>
  <c r="A398" i="26"/>
  <c r="A399" i="26"/>
  <c r="A400" i="26"/>
  <c r="A401" i="26"/>
  <c r="A402" i="26"/>
  <c r="A403" i="26"/>
  <c r="A404" i="26"/>
  <c r="A405" i="26"/>
  <c r="A406" i="26"/>
  <c r="A407" i="26"/>
  <c r="A408" i="26"/>
  <c r="A409" i="26"/>
  <c r="A410" i="26"/>
  <c r="A411" i="26"/>
  <c r="A412" i="26"/>
  <c r="A413" i="26"/>
  <c r="A414" i="26"/>
  <c r="A415" i="26"/>
  <c r="A416" i="26"/>
  <c r="A417" i="26"/>
  <c r="A418" i="26"/>
  <c r="A419" i="26"/>
  <c r="A420" i="26"/>
  <c r="A421" i="26"/>
  <c r="A422" i="26"/>
  <c r="A423" i="26"/>
  <c r="A424" i="26"/>
  <c r="A425" i="26"/>
  <c r="A426" i="26"/>
  <c r="A427" i="26"/>
  <c r="A428" i="26"/>
  <c r="A429" i="26"/>
  <c r="A430" i="26"/>
  <c r="A431" i="26"/>
  <c r="A432" i="26"/>
  <c r="A433" i="26"/>
  <c r="A434" i="26"/>
  <c r="A435" i="26"/>
  <c r="A436" i="26"/>
  <c r="A437" i="26"/>
  <c r="A438" i="26"/>
  <c r="A439" i="26"/>
  <c r="A440" i="26"/>
  <c r="A441" i="26"/>
  <c r="A442" i="26"/>
  <c r="A443" i="26"/>
  <c r="A444" i="26"/>
  <c r="A445" i="26"/>
  <c r="A446" i="26"/>
  <c r="A447" i="26"/>
  <c r="A448" i="26"/>
  <c r="A449" i="26"/>
  <c r="A450" i="26"/>
  <c r="A451" i="26"/>
  <c r="A452" i="26"/>
  <c r="A453" i="26"/>
  <c r="A454" i="26"/>
  <c r="A455" i="26"/>
  <c r="A456" i="26"/>
  <c r="A457" i="26"/>
  <c r="A458" i="26"/>
  <c r="A459" i="26"/>
  <c r="A460" i="26"/>
  <c r="A461" i="26"/>
  <c r="A462" i="26"/>
  <c r="A463" i="26"/>
  <c r="A464" i="26"/>
  <c r="A465" i="26"/>
  <c r="A466" i="26"/>
  <c r="A467" i="26"/>
  <c r="A468" i="26"/>
  <c r="A469" i="26"/>
  <c r="A470" i="26"/>
  <c r="A471" i="26"/>
  <c r="A472" i="26"/>
  <c r="A473" i="26"/>
  <c r="A474" i="26"/>
  <c r="A475" i="26"/>
  <c r="A476" i="26"/>
  <c r="A477" i="26"/>
  <c r="A478" i="26"/>
  <c r="A479" i="26"/>
  <c r="A480" i="26"/>
  <c r="A481" i="26"/>
  <c r="A482" i="26"/>
  <c r="A483" i="26"/>
  <c r="A484" i="26"/>
  <c r="A485" i="26"/>
  <c r="A486" i="26"/>
  <c r="A487" i="26"/>
  <c r="A488" i="26"/>
  <c r="A489" i="26"/>
  <c r="A490" i="26"/>
  <c r="A491" i="26"/>
  <c r="A492" i="26"/>
  <c r="A493" i="26"/>
  <c r="A494" i="26"/>
  <c r="A495" i="26"/>
  <c r="A496" i="26"/>
  <c r="A497" i="26"/>
  <c r="A498" i="26"/>
  <c r="A499" i="26"/>
  <c r="A500" i="26"/>
  <c r="A501" i="26"/>
  <c r="A502" i="26"/>
  <c r="A503" i="26"/>
  <c r="A504" i="26"/>
  <c r="A505" i="26"/>
  <c r="A506" i="26"/>
  <c r="A507" i="26"/>
  <c r="A508" i="26"/>
  <c r="A509" i="26"/>
  <c r="A510" i="26"/>
  <c r="A511" i="26"/>
  <c r="A512" i="26"/>
  <c r="A513" i="26"/>
  <c r="A514" i="26"/>
  <c r="A515" i="26"/>
  <c r="A516" i="26"/>
  <c r="A517" i="26"/>
  <c r="A518" i="26"/>
  <c r="A519" i="26"/>
  <c r="A520" i="26"/>
  <c r="A521" i="26"/>
  <c r="A522" i="26"/>
  <c r="A523" i="26"/>
  <c r="A524" i="26"/>
  <c r="A525" i="26"/>
  <c r="A526" i="26"/>
  <c r="A527" i="26"/>
  <c r="A528" i="26"/>
  <c r="A529" i="26"/>
  <c r="A530" i="26"/>
  <c r="A531" i="26"/>
  <c r="A532" i="26"/>
  <c r="A533" i="26"/>
  <c r="A534" i="26"/>
  <c r="A535" i="26"/>
  <c r="A536" i="26"/>
  <c r="A537" i="26"/>
  <c r="A538" i="26"/>
  <c r="A539" i="26"/>
  <c r="A540" i="26"/>
  <c r="A541" i="26"/>
  <c r="A542" i="26"/>
  <c r="A543" i="26"/>
  <c r="A544" i="26"/>
  <c r="A545" i="26"/>
  <c r="A546" i="26"/>
  <c r="A547" i="26"/>
  <c r="A548" i="26"/>
  <c r="A549" i="26"/>
  <c r="A550" i="26"/>
  <c r="A551" i="26"/>
  <c r="A552" i="26"/>
  <c r="A553" i="26"/>
  <c r="A554" i="26"/>
  <c r="A555" i="26"/>
  <c r="A556" i="26"/>
  <c r="A557" i="26"/>
  <c r="A558" i="26"/>
  <c r="A559" i="26"/>
  <c r="A560" i="26"/>
  <c r="A561" i="26"/>
  <c r="A562" i="26"/>
  <c r="A563" i="26"/>
  <c r="A564" i="26"/>
  <c r="A565" i="26"/>
  <c r="A566" i="26"/>
  <c r="A567" i="26"/>
  <c r="A568" i="26"/>
  <c r="A569" i="26"/>
  <c r="A570" i="26"/>
  <c r="A571" i="26"/>
  <c r="A572" i="26"/>
  <c r="A573" i="26"/>
  <c r="A574" i="26"/>
  <c r="A575" i="26"/>
  <c r="A576" i="26"/>
  <c r="A577" i="26"/>
  <c r="A578" i="26"/>
  <c r="A579" i="26"/>
  <c r="A580" i="26"/>
  <c r="A581" i="26"/>
  <c r="A582" i="26"/>
  <c r="A583" i="26"/>
  <c r="A584" i="26"/>
  <c r="A585" i="26"/>
  <c r="A586" i="26"/>
  <c r="A587" i="26"/>
  <c r="A588" i="26"/>
  <c r="A589" i="26"/>
  <c r="A590" i="26"/>
  <c r="A591" i="26"/>
  <c r="A592" i="26"/>
  <c r="A593" i="26"/>
  <c r="A594" i="26"/>
  <c r="A595" i="26"/>
  <c r="A596" i="26"/>
  <c r="A597" i="26"/>
  <c r="A598" i="26"/>
  <c r="A599" i="26"/>
  <c r="A600" i="26"/>
  <c r="A601" i="26"/>
  <c r="A602" i="26"/>
  <c r="A603" i="26"/>
  <c r="A604" i="26"/>
  <c r="A605" i="26"/>
  <c r="A606" i="26"/>
  <c r="A607" i="26"/>
  <c r="A608" i="26"/>
  <c r="A609" i="26"/>
  <c r="A610" i="26"/>
  <c r="A611" i="26"/>
  <c r="A612" i="26"/>
  <c r="A613" i="26"/>
  <c r="A614" i="26"/>
  <c r="A615" i="26"/>
  <c r="A616" i="26"/>
  <c r="A617" i="26"/>
  <c r="A618" i="26"/>
  <c r="A619" i="26"/>
  <c r="A620" i="26"/>
  <c r="A621" i="26"/>
  <c r="A622" i="26"/>
  <c r="A623" i="26"/>
  <c r="A624" i="26"/>
  <c r="A625" i="26"/>
  <c r="A626" i="26"/>
  <c r="A627" i="26"/>
  <c r="A628" i="26"/>
  <c r="A629" i="26"/>
  <c r="A630" i="26"/>
  <c r="A631" i="26"/>
  <c r="A632" i="26"/>
  <c r="A633" i="26"/>
  <c r="A634" i="26"/>
  <c r="A635" i="26"/>
  <c r="A636" i="26"/>
  <c r="A637" i="26"/>
  <c r="A638" i="26"/>
  <c r="A639" i="26"/>
  <c r="A640" i="26"/>
  <c r="A641" i="26"/>
  <c r="A642" i="26"/>
  <c r="A643" i="26"/>
  <c r="A644" i="26"/>
  <c r="A645" i="26"/>
  <c r="A646" i="26"/>
  <c r="A647" i="26"/>
  <c r="A648" i="26"/>
  <c r="A649" i="26"/>
  <c r="A650" i="26"/>
  <c r="A651" i="26"/>
  <c r="A652" i="26"/>
  <c r="A653" i="26"/>
  <c r="A654" i="26"/>
  <c r="A655" i="26"/>
  <c r="A656" i="26"/>
  <c r="A657" i="26"/>
  <c r="A658" i="26"/>
  <c r="A659" i="26"/>
  <c r="A660" i="26"/>
  <c r="A661" i="26"/>
  <c r="A662" i="26"/>
  <c r="A663" i="26"/>
  <c r="A664" i="26"/>
  <c r="A665" i="26"/>
  <c r="A666" i="26"/>
  <c r="A667" i="26"/>
  <c r="A668" i="26"/>
  <c r="A669" i="26"/>
  <c r="A670" i="26"/>
  <c r="A671" i="26"/>
  <c r="A672" i="26"/>
  <c r="A673" i="26"/>
  <c r="A674" i="26"/>
  <c r="A675" i="26"/>
  <c r="A676" i="26"/>
  <c r="A677" i="26"/>
  <c r="A678" i="26"/>
  <c r="A679" i="26"/>
  <c r="A680" i="26"/>
  <c r="A681" i="26"/>
  <c r="A682" i="26"/>
  <c r="A683" i="26"/>
  <c r="A684" i="26"/>
  <c r="A685" i="26"/>
  <c r="A686" i="26"/>
  <c r="A687" i="26"/>
  <c r="A688" i="26"/>
  <c r="A689" i="26"/>
  <c r="A690" i="26"/>
  <c r="A691" i="26"/>
  <c r="A692" i="26"/>
  <c r="A693" i="26"/>
  <c r="A694" i="26"/>
  <c r="A695" i="26"/>
  <c r="A696" i="26"/>
  <c r="A697" i="26"/>
  <c r="A698" i="26"/>
  <c r="A699" i="26"/>
  <c r="A700" i="26"/>
  <c r="A701" i="26"/>
  <c r="A702" i="26"/>
  <c r="A703" i="26"/>
  <c r="A704" i="26"/>
  <c r="A705" i="26"/>
  <c r="A706" i="26"/>
  <c r="A707" i="26"/>
  <c r="A708" i="26"/>
  <c r="A709" i="26"/>
  <c r="A710" i="26"/>
  <c r="A711" i="26"/>
  <c r="A712" i="26"/>
  <c r="A713" i="26"/>
  <c r="A714" i="26"/>
  <c r="A715" i="26"/>
  <c r="A716" i="26"/>
  <c r="A717" i="26"/>
  <c r="A718" i="26"/>
  <c r="A719" i="26"/>
  <c r="A720" i="26"/>
  <c r="A721" i="26"/>
  <c r="A722" i="26"/>
  <c r="A723" i="26"/>
  <c r="A724" i="26"/>
  <c r="A725" i="26"/>
  <c r="A726" i="26"/>
  <c r="A727" i="26"/>
  <c r="A728" i="26"/>
  <c r="A729" i="26"/>
  <c r="A730" i="26"/>
  <c r="A731" i="26"/>
  <c r="A732" i="26"/>
  <c r="A733" i="26"/>
  <c r="A734" i="26"/>
  <c r="A735" i="26"/>
  <c r="A736" i="26"/>
  <c r="A737" i="26"/>
  <c r="A738" i="26"/>
  <c r="A739" i="26"/>
  <c r="A740" i="26"/>
  <c r="A741" i="26"/>
  <c r="A742" i="26"/>
  <c r="A743" i="26"/>
  <c r="A744" i="26"/>
  <c r="A745" i="26"/>
  <c r="A746" i="26"/>
  <c r="A747" i="26"/>
  <c r="A748" i="26"/>
  <c r="A749" i="26"/>
  <c r="A750" i="26"/>
  <c r="A751" i="26"/>
  <c r="A752" i="26"/>
  <c r="A753" i="26"/>
  <c r="A754" i="26"/>
  <c r="A755" i="26"/>
  <c r="A756" i="26"/>
  <c r="A757" i="26"/>
  <c r="A758" i="26"/>
  <c r="A759" i="26"/>
  <c r="A760" i="26"/>
  <c r="A761" i="26"/>
  <c r="A762" i="26"/>
  <c r="A763" i="26"/>
  <c r="A764" i="26"/>
  <c r="A765" i="26"/>
  <c r="A766" i="26"/>
  <c r="A767" i="26"/>
  <c r="A768" i="26"/>
  <c r="A769" i="26"/>
  <c r="A770" i="26"/>
  <c r="A771" i="26"/>
  <c r="A772" i="26"/>
  <c r="A773" i="26"/>
  <c r="A774" i="26"/>
  <c r="A775" i="26"/>
  <c r="A776" i="26"/>
  <c r="A777" i="26"/>
  <c r="A778" i="26"/>
  <c r="A779" i="26"/>
  <c r="A780" i="26"/>
  <c r="A781" i="26"/>
  <c r="A782" i="26"/>
  <c r="A783" i="26"/>
  <c r="A784" i="26"/>
  <c r="A785" i="26"/>
  <c r="A786" i="26"/>
  <c r="A787" i="26"/>
  <c r="A788" i="26"/>
  <c r="A789" i="26"/>
  <c r="A790" i="26"/>
  <c r="A791" i="26"/>
  <c r="A792" i="26"/>
  <c r="A793" i="26"/>
  <c r="A794" i="26"/>
  <c r="A795" i="26"/>
  <c r="A796" i="26"/>
  <c r="A797" i="26"/>
  <c r="A798" i="26"/>
  <c r="A799" i="26"/>
  <c r="A800" i="26"/>
  <c r="A801" i="26"/>
  <c r="A802" i="26"/>
  <c r="A803" i="26"/>
  <c r="A804" i="26"/>
  <c r="A805" i="26"/>
  <c r="A806" i="26"/>
  <c r="A807" i="26"/>
  <c r="A808" i="26"/>
  <c r="A809" i="26"/>
  <c r="A810" i="26"/>
  <c r="A811" i="26"/>
  <c r="A812" i="26"/>
  <c r="A813" i="26"/>
  <c r="A814" i="26"/>
  <c r="A815" i="26"/>
  <c r="A816" i="26"/>
  <c r="A817" i="26"/>
  <c r="A818" i="26"/>
  <c r="A819" i="26"/>
  <c r="A820" i="26"/>
  <c r="A821" i="26"/>
  <c r="A822" i="26"/>
  <c r="A823" i="26"/>
  <c r="A824" i="26"/>
  <c r="A825" i="26"/>
  <c r="A826" i="26"/>
  <c r="A827" i="26"/>
  <c r="A828" i="26"/>
  <c r="A829" i="26"/>
  <c r="A830" i="26"/>
  <c r="A831" i="26"/>
  <c r="A832" i="26"/>
  <c r="A833" i="26"/>
  <c r="A834" i="26"/>
  <c r="A835" i="26"/>
  <c r="A836" i="26"/>
  <c r="A837" i="26"/>
  <c r="A838" i="26"/>
  <c r="A839" i="26"/>
  <c r="A840" i="26"/>
  <c r="A841" i="26"/>
  <c r="A842" i="26"/>
  <c r="A843" i="26"/>
  <c r="A844" i="26"/>
  <c r="A845" i="26"/>
  <c r="A846" i="26"/>
  <c r="A847" i="26"/>
  <c r="A848" i="26"/>
  <c r="A849" i="26"/>
  <c r="A850" i="26"/>
  <c r="A851" i="26"/>
  <c r="A852" i="26"/>
  <c r="A853" i="26"/>
  <c r="A854" i="26"/>
  <c r="A855" i="26"/>
  <c r="A856" i="26"/>
  <c r="A857" i="26"/>
  <c r="A858" i="26"/>
  <c r="A859" i="26"/>
  <c r="A860" i="26"/>
  <c r="A861" i="26"/>
  <c r="A862" i="26"/>
  <c r="A863" i="26"/>
  <c r="A864" i="26"/>
  <c r="A865" i="26"/>
  <c r="A866" i="26"/>
  <c r="A867" i="26"/>
  <c r="A868" i="26"/>
  <c r="A869" i="26"/>
  <c r="A870" i="26"/>
  <c r="A871" i="26"/>
  <c r="A872" i="26"/>
  <c r="A873" i="26"/>
  <c r="A874" i="26"/>
  <c r="A875" i="26"/>
  <c r="A876" i="26"/>
  <c r="A877" i="26"/>
  <c r="A878" i="26"/>
  <c r="A879" i="26"/>
  <c r="A880" i="26"/>
  <c r="A881" i="26"/>
  <c r="A882" i="26"/>
  <c r="A883" i="26"/>
  <c r="A884" i="26"/>
  <c r="A885" i="26"/>
  <c r="A886" i="26"/>
  <c r="A887" i="26"/>
  <c r="A888" i="26"/>
  <c r="A889" i="26"/>
  <c r="A890" i="26"/>
  <c r="A891" i="26"/>
  <c r="A892" i="26"/>
  <c r="A893" i="26"/>
  <c r="A894" i="26"/>
  <c r="A895" i="26"/>
  <c r="A896" i="26"/>
  <c r="A897" i="26"/>
  <c r="A898" i="26"/>
  <c r="A899" i="26"/>
  <c r="A900" i="26"/>
  <c r="A901" i="26"/>
  <c r="A902" i="26"/>
  <c r="A903" i="26"/>
  <c r="A904" i="26"/>
  <c r="A905" i="26"/>
  <c r="A906" i="26"/>
  <c r="A907" i="26"/>
  <c r="A908" i="26"/>
  <c r="A909" i="26"/>
  <c r="A910" i="26"/>
  <c r="A911" i="26"/>
  <c r="A912" i="26"/>
  <c r="A913" i="26"/>
  <c r="A914" i="26"/>
  <c r="A915" i="26"/>
  <c r="A916" i="26"/>
  <c r="A917" i="26"/>
  <c r="A918" i="26"/>
  <c r="A919" i="26"/>
  <c r="A920" i="26"/>
  <c r="A921" i="26"/>
  <c r="A922" i="26"/>
  <c r="A923" i="26"/>
  <c r="A924" i="26"/>
  <c r="A925" i="26"/>
  <c r="A926" i="26"/>
  <c r="A927" i="26"/>
  <c r="A928" i="26"/>
  <c r="A929" i="26"/>
  <c r="A930" i="26"/>
  <c r="A931" i="26"/>
  <c r="A932" i="26"/>
  <c r="A933" i="26"/>
  <c r="A934" i="26"/>
  <c r="A935" i="26"/>
  <c r="A936" i="26"/>
  <c r="A937" i="26"/>
  <c r="A938" i="26"/>
  <c r="A939" i="26"/>
  <c r="A940" i="26"/>
  <c r="A941" i="26"/>
  <c r="A942" i="26"/>
  <c r="A943" i="26"/>
  <c r="A944" i="26"/>
  <c r="A945" i="26"/>
  <c r="A946" i="26"/>
  <c r="A947" i="26"/>
  <c r="A948" i="26"/>
  <c r="A949" i="26"/>
  <c r="A950" i="26"/>
  <c r="A951" i="26"/>
  <c r="A952" i="26"/>
  <c r="A953" i="26"/>
  <c r="A954" i="26"/>
  <c r="A955" i="26"/>
  <c r="A956" i="26"/>
  <c r="A957" i="26"/>
  <c r="A958" i="26"/>
  <c r="A959" i="26"/>
  <c r="A960" i="26"/>
  <c r="A961" i="26"/>
  <c r="A962" i="26"/>
  <c r="A963" i="26"/>
  <c r="A964" i="26"/>
  <c r="A965" i="26"/>
  <c r="A966" i="26"/>
  <c r="A967" i="26"/>
  <c r="A968" i="26"/>
  <c r="A969" i="26"/>
  <c r="A970" i="26"/>
  <c r="A971" i="26"/>
  <c r="A972" i="26"/>
  <c r="A973" i="26"/>
  <c r="A974" i="26"/>
  <c r="A975" i="26"/>
  <c r="A976" i="26"/>
  <c r="A977" i="26"/>
  <c r="A978" i="26"/>
  <c r="A979" i="26"/>
  <c r="A980" i="26"/>
  <c r="A981" i="26"/>
  <c r="A982" i="26"/>
  <c r="A983" i="26"/>
  <c r="A984" i="26"/>
  <c r="A985" i="26"/>
  <c r="A986" i="26"/>
  <c r="A987" i="26"/>
  <c r="A988" i="26"/>
  <c r="A989" i="26"/>
  <c r="A990" i="26"/>
  <c r="A991" i="26"/>
  <c r="A992" i="26"/>
  <c r="A993" i="26"/>
  <c r="A994" i="26"/>
  <c r="A995" i="26"/>
  <c r="A996" i="26"/>
  <c r="A997" i="26"/>
  <c r="A998" i="26"/>
  <c r="A999" i="26"/>
  <c r="A1000" i="26"/>
  <c r="A1001" i="26"/>
  <c r="A1002" i="26"/>
  <c r="A1003" i="26"/>
  <c r="A1004" i="26"/>
  <c r="A1005" i="26"/>
  <c r="A1006" i="26"/>
  <c r="A1007" i="26"/>
  <c r="A1008" i="26"/>
  <c r="A1009" i="26"/>
  <c r="A1010" i="26"/>
  <c r="A1011" i="26"/>
  <c r="A1012" i="26"/>
  <c r="A1013" i="26"/>
  <c r="A1014" i="26"/>
  <c r="A1015" i="26"/>
  <c r="A1016" i="26"/>
  <c r="A1017" i="26"/>
  <c r="A1018" i="26"/>
  <c r="A1019" i="26"/>
  <c r="A1020" i="26"/>
  <c r="A1021" i="26"/>
  <c r="A1022" i="26"/>
  <c r="A1023" i="26"/>
  <c r="A1024" i="26"/>
  <c r="A1025" i="26"/>
  <c r="A1026" i="26"/>
  <c r="A1027" i="26"/>
  <c r="A1028" i="26"/>
  <c r="A1029" i="26"/>
  <c r="A1030" i="26"/>
  <c r="A1031" i="26"/>
  <c r="A1032" i="26"/>
  <c r="A1033" i="26"/>
  <c r="A1034" i="26"/>
  <c r="A1035" i="26"/>
  <c r="A1036" i="26"/>
  <c r="A1037" i="26"/>
  <c r="A1038" i="26"/>
  <c r="A1039" i="26"/>
  <c r="A1040" i="26"/>
  <c r="A1041" i="26"/>
  <c r="A1042" i="26"/>
  <c r="A1043" i="26"/>
  <c r="A1044" i="26"/>
  <c r="A1045" i="26"/>
  <c r="A1046" i="26"/>
  <c r="A1047" i="26"/>
  <c r="A1048" i="26"/>
  <c r="A1049" i="26"/>
  <c r="A1050" i="26"/>
  <c r="A1051" i="26"/>
  <c r="A1052" i="26"/>
  <c r="A1053" i="26"/>
  <c r="A1054" i="26"/>
  <c r="A1055" i="26"/>
  <c r="A1056" i="26"/>
  <c r="A1057" i="26"/>
  <c r="A1058" i="26"/>
  <c r="A1059" i="26"/>
  <c r="A1060" i="26"/>
  <c r="A1061" i="26"/>
  <c r="A1062" i="26"/>
  <c r="A1063" i="26"/>
  <c r="A1064" i="26"/>
  <c r="A1065" i="26"/>
  <c r="A1066" i="26"/>
  <c r="A1067" i="26"/>
  <c r="A1068" i="26"/>
  <c r="A1069" i="26"/>
  <c r="A1070" i="26"/>
  <c r="A1071" i="26"/>
  <c r="A1072" i="26"/>
  <c r="A1073" i="26"/>
  <c r="A1074" i="26"/>
  <c r="A1075" i="26"/>
  <c r="A1076" i="26"/>
  <c r="A1077" i="26"/>
  <c r="A1078" i="26"/>
  <c r="A1079" i="26"/>
  <c r="A1080" i="26"/>
  <c r="A1081" i="26"/>
  <c r="A1082" i="26"/>
  <c r="A1083" i="26"/>
  <c r="A1084" i="26"/>
  <c r="A1085" i="26"/>
  <c r="A1086" i="26"/>
  <c r="A1087" i="26"/>
  <c r="A1088" i="26"/>
  <c r="A1089" i="26"/>
  <c r="A1090" i="26"/>
  <c r="A1091" i="26"/>
  <c r="A1092" i="26"/>
  <c r="A1093" i="26"/>
  <c r="A1094" i="26"/>
  <c r="A1095" i="26"/>
  <c r="A1096" i="26"/>
  <c r="A1097" i="26"/>
  <c r="A1098" i="26"/>
  <c r="A1099" i="26"/>
  <c r="A1100" i="26"/>
  <c r="A1101" i="26"/>
  <c r="A1102" i="26"/>
  <c r="A1103" i="26"/>
  <c r="A1104" i="26"/>
  <c r="A1105" i="26"/>
  <c r="A1106" i="26"/>
  <c r="A1107" i="26"/>
  <c r="A1108" i="26"/>
  <c r="A1109" i="26"/>
  <c r="A1110" i="26"/>
  <c r="A1111" i="26"/>
  <c r="A1112" i="26"/>
  <c r="A1113" i="26"/>
  <c r="A1114" i="26"/>
  <c r="A1115" i="26"/>
  <c r="A1116" i="26"/>
  <c r="A1117" i="26"/>
  <c r="A1118" i="26"/>
  <c r="A1119" i="26"/>
  <c r="A1120" i="26"/>
  <c r="A1121" i="26"/>
  <c r="A1122" i="26"/>
  <c r="A1123" i="26"/>
  <c r="A1124" i="26"/>
  <c r="A1125" i="26"/>
  <c r="A1126" i="26"/>
  <c r="A1127" i="26"/>
  <c r="A1128" i="26"/>
  <c r="A1129" i="26"/>
  <c r="A1130" i="26"/>
  <c r="A1131" i="26"/>
  <c r="A1132" i="26"/>
  <c r="A1133" i="26"/>
  <c r="A1134" i="26"/>
  <c r="A1135" i="26"/>
  <c r="A1136" i="26"/>
  <c r="A1137" i="26"/>
  <c r="A1138" i="26"/>
  <c r="A1139" i="26"/>
  <c r="A1140" i="26"/>
  <c r="A1141" i="26"/>
  <c r="A1142" i="26"/>
  <c r="A1143" i="26"/>
  <c r="A1144" i="26"/>
  <c r="A1145" i="26"/>
  <c r="A1146" i="26"/>
  <c r="A1147" i="26"/>
  <c r="A1148" i="26"/>
  <c r="A1149" i="26"/>
  <c r="A1150" i="26"/>
  <c r="A1151" i="26"/>
  <c r="A1152" i="26"/>
  <c r="A1153" i="26"/>
  <c r="A1154" i="26"/>
  <c r="A1155" i="26"/>
  <c r="A1156" i="26"/>
  <c r="A1157" i="26"/>
  <c r="A1158" i="26"/>
  <c r="A1159" i="26"/>
  <c r="A1160" i="26"/>
  <c r="A1161" i="26"/>
  <c r="A1162" i="26"/>
  <c r="A1163" i="26"/>
  <c r="A1164" i="26"/>
  <c r="A1165" i="26"/>
  <c r="A1166" i="26"/>
  <c r="A1167" i="26"/>
  <c r="A1168" i="26"/>
  <c r="A1169" i="26"/>
  <c r="A1170" i="26"/>
  <c r="A1171" i="26"/>
  <c r="A1172" i="26"/>
  <c r="A1173" i="26"/>
  <c r="A1174" i="26"/>
  <c r="A1175" i="26"/>
  <c r="A1176" i="26"/>
  <c r="A1177" i="26"/>
  <c r="A1178" i="26"/>
  <c r="A1179" i="26"/>
  <c r="A1180" i="26"/>
  <c r="A1181" i="26"/>
  <c r="A1182" i="26"/>
  <c r="A1183" i="26"/>
  <c r="A1184" i="26"/>
  <c r="A1185" i="26"/>
  <c r="A1186" i="26"/>
  <c r="A1187" i="26"/>
  <c r="A1188" i="26"/>
  <c r="A1189" i="26"/>
  <c r="A1190" i="26"/>
  <c r="A1191" i="26"/>
  <c r="A1192" i="26"/>
  <c r="A1193" i="26"/>
  <c r="A1194" i="26"/>
  <c r="A1195" i="26"/>
  <c r="A1196" i="26"/>
  <c r="A1197" i="26"/>
  <c r="A1198" i="26"/>
  <c r="A1199" i="26"/>
  <c r="A1200" i="26"/>
  <c r="A1201" i="26"/>
  <c r="A1202" i="26"/>
  <c r="A1203" i="26"/>
  <c r="A1204" i="26"/>
  <c r="A1205" i="26"/>
  <c r="A1206" i="26"/>
  <c r="A1207" i="26"/>
  <c r="A1208" i="26"/>
  <c r="A1209" i="26"/>
  <c r="A1210" i="26"/>
  <c r="A1211" i="26"/>
  <c r="A1212" i="26"/>
  <c r="A1213" i="26"/>
  <c r="A1214" i="26"/>
  <c r="A1215" i="26"/>
  <c r="A1216" i="26"/>
  <c r="A1217" i="26"/>
  <c r="A1218" i="26"/>
  <c r="A1219" i="26"/>
  <c r="A1220" i="26"/>
  <c r="A1221" i="26"/>
  <c r="A1222" i="26"/>
  <c r="A1223" i="26"/>
  <c r="A1224" i="26"/>
  <c r="A1225" i="26"/>
  <c r="A1226" i="26"/>
  <c r="A1227" i="26"/>
  <c r="A1228" i="26"/>
  <c r="A1229" i="26"/>
  <c r="A1230" i="26"/>
  <c r="A1231" i="26"/>
  <c r="A1232" i="26"/>
  <c r="A1233" i="26"/>
  <c r="A1234" i="26"/>
  <c r="A1235" i="26"/>
  <c r="A1236" i="26"/>
  <c r="A1237" i="26"/>
  <c r="A1238" i="26"/>
  <c r="A1239" i="26"/>
  <c r="A1240" i="26"/>
  <c r="A1241" i="26"/>
  <c r="A1242" i="26"/>
  <c r="A1243" i="26"/>
  <c r="A1244" i="26"/>
  <c r="A1245" i="26"/>
  <c r="A1246" i="26"/>
  <c r="A1247" i="26"/>
  <c r="A1248" i="26"/>
  <c r="A1249" i="26"/>
  <c r="A1250" i="26"/>
  <c r="A1251" i="26"/>
  <c r="A1252" i="26"/>
  <c r="A1253" i="26"/>
  <c r="A1254" i="26"/>
  <c r="A1255" i="26"/>
  <c r="A1256" i="26"/>
  <c r="A1257" i="26"/>
  <c r="A1258" i="26"/>
  <c r="A1259" i="26"/>
  <c r="A1260" i="26"/>
  <c r="A1261" i="26"/>
  <c r="A1262" i="26"/>
  <c r="A1263" i="26"/>
  <c r="A1264" i="26"/>
  <c r="A1265" i="26"/>
  <c r="A1266" i="26"/>
  <c r="A1267" i="26"/>
  <c r="A1268" i="26"/>
  <c r="A1269" i="26"/>
  <c r="A1270" i="26"/>
  <c r="A1271" i="26"/>
  <c r="A1272" i="26"/>
  <c r="A1273" i="26"/>
  <c r="A1274" i="26"/>
  <c r="A1275" i="26"/>
  <c r="A1276" i="26"/>
  <c r="A1277" i="26"/>
  <c r="A1278" i="26"/>
  <c r="A1279" i="26"/>
  <c r="A1280" i="26"/>
  <c r="A1281" i="26"/>
  <c r="A1282" i="26"/>
  <c r="A1283" i="26"/>
  <c r="A1284" i="26"/>
  <c r="A1285" i="26"/>
  <c r="A1286" i="26"/>
  <c r="A1287" i="26"/>
  <c r="A1288" i="26"/>
  <c r="A1289" i="26"/>
  <c r="A1290" i="26"/>
  <c r="A1291" i="26"/>
  <c r="A1292" i="26"/>
  <c r="A1293" i="26"/>
  <c r="A1294" i="26"/>
  <c r="A1295" i="26"/>
  <c r="A1296" i="26"/>
  <c r="A1297" i="26"/>
  <c r="A1298" i="26"/>
  <c r="A1299" i="26"/>
  <c r="A1300" i="26"/>
  <c r="A1301" i="26"/>
  <c r="A1302" i="26"/>
  <c r="A1303" i="26"/>
  <c r="A1304" i="26"/>
  <c r="A1305" i="26"/>
  <c r="A1306" i="26"/>
  <c r="A1307" i="26"/>
  <c r="A1308" i="26"/>
  <c r="A1309" i="26"/>
  <c r="A1310" i="26"/>
  <c r="A1311" i="26"/>
  <c r="A1312" i="26"/>
  <c r="A1313" i="26"/>
  <c r="A1314" i="26"/>
  <c r="A1315" i="26"/>
  <c r="A1316" i="26"/>
  <c r="A1317" i="26"/>
  <c r="A1318" i="26"/>
  <c r="A1319" i="26"/>
  <c r="A1320" i="26"/>
  <c r="A1321" i="26"/>
  <c r="A1322" i="26"/>
  <c r="A1323" i="26"/>
  <c r="A1324" i="26"/>
  <c r="A1325" i="26"/>
  <c r="A1326" i="26"/>
  <c r="A1327" i="26"/>
  <c r="A1328" i="26"/>
  <c r="A1329" i="26"/>
  <c r="A1330" i="26"/>
  <c r="A1331" i="26"/>
  <c r="A1332" i="26"/>
  <c r="A1333" i="26"/>
  <c r="A1334" i="26"/>
  <c r="A1335" i="26"/>
  <c r="A1336" i="26"/>
  <c r="A1337" i="26"/>
  <c r="A1338" i="26"/>
  <c r="A1339" i="26"/>
  <c r="A1340" i="26"/>
  <c r="A1341" i="26"/>
  <c r="A1342" i="26"/>
  <c r="A1343" i="26"/>
  <c r="A1344" i="26"/>
  <c r="A1345" i="26"/>
  <c r="A1346" i="26"/>
  <c r="A1347" i="26"/>
  <c r="A1348" i="26"/>
  <c r="A1349" i="26"/>
  <c r="A1350" i="26"/>
  <c r="A1351" i="26"/>
  <c r="A1352" i="26"/>
  <c r="A1353" i="26"/>
  <c r="A1354" i="26"/>
  <c r="A1355" i="26"/>
  <c r="A1356" i="26"/>
  <c r="A1357" i="26"/>
  <c r="A1358" i="26"/>
  <c r="A1359" i="26"/>
  <c r="A1360" i="26"/>
  <c r="A1361" i="26"/>
  <c r="A1362" i="26"/>
  <c r="A1363" i="26"/>
  <c r="A1364" i="26"/>
  <c r="A1365" i="26"/>
  <c r="A1366" i="26"/>
  <c r="A1367" i="26"/>
  <c r="A1368" i="26"/>
  <c r="A1369" i="26"/>
  <c r="A1370" i="26"/>
  <c r="A1371" i="26"/>
  <c r="A1372" i="26"/>
  <c r="A1373" i="26"/>
  <c r="A1374" i="26"/>
  <c r="A1375" i="26"/>
  <c r="A1376" i="26"/>
  <c r="A1377" i="26"/>
  <c r="A1378" i="26"/>
  <c r="A1379" i="26"/>
  <c r="A1380" i="26"/>
  <c r="A1381" i="26"/>
  <c r="A1382" i="26"/>
  <c r="A1383" i="26"/>
  <c r="A1384" i="26"/>
  <c r="A1385" i="26"/>
  <c r="A1386" i="26"/>
  <c r="A1387" i="26"/>
  <c r="A1388" i="26"/>
  <c r="A1389" i="26"/>
  <c r="A1390" i="26"/>
  <c r="A1391" i="26"/>
  <c r="A1392" i="26"/>
  <c r="A1393" i="26"/>
  <c r="A1394" i="26"/>
  <c r="A1395" i="26"/>
  <c r="A1396" i="26"/>
  <c r="A1397" i="26"/>
  <c r="A1398" i="26"/>
  <c r="A1399" i="26"/>
  <c r="A1400" i="26"/>
  <c r="A1401" i="26"/>
  <c r="A1402" i="26"/>
  <c r="A1403" i="26"/>
  <c r="A1404" i="26"/>
  <c r="A1405" i="26"/>
  <c r="A1406" i="26"/>
  <c r="A1407" i="26"/>
  <c r="A1408" i="26"/>
  <c r="A1409" i="26"/>
  <c r="A1410" i="26"/>
  <c r="A1411" i="26"/>
  <c r="A1412" i="26"/>
  <c r="A1413" i="26"/>
  <c r="A1414" i="26"/>
  <c r="A1415" i="26"/>
  <c r="A1416" i="26"/>
  <c r="A1417" i="26"/>
  <c r="A1418" i="26"/>
  <c r="A1419" i="26"/>
  <c r="A1420" i="26"/>
  <c r="A1421" i="26"/>
  <c r="A1422" i="26"/>
  <c r="A1423" i="26"/>
  <c r="A1424" i="26"/>
  <c r="A1425" i="26"/>
  <c r="A1426" i="26"/>
  <c r="A1427" i="26"/>
  <c r="A1428" i="26"/>
  <c r="A1429" i="26"/>
  <c r="A1430" i="26"/>
  <c r="A1431" i="26"/>
  <c r="A1432" i="26"/>
  <c r="A1433" i="26"/>
  <c r="A1434" i="26"/>
  <c r="A1435" i="26"/>
  <c r="A1436" i="26"/>
  <c r="A1437" i="26"/>
  <c r="A1438" i="26"/>
  <c r="A1439" i="26"/>
  <c r="A1440" i="26"/>
  <c r="A1441" i="26"/>
  <c r="A1442" i="26"/>
  <c r="A1443" i="26"/>
  <c r="A1444" i="26"/>
  <c r="A1445" i="26"/>
  <c r="A1446" i="26"/>
  <c r="A1447" i="26"/>
  <c r="A1448" i="26"/>
  <c r="A1449" i="26"/>
  <c r="A1450" i="26"/>
  <c r="A1451" i="26"/>
  <c r="A1452" i="26"/>
  <c r="A1453" i="26"/>
  <c r="A1454" i="26"/>
  <c r="A1455" i="26"/>
  <c r="A1456" i="26"/>
  <c r="A1457" i="26"/>
  <c r="A1458" i="26"/>
  <c r="A1459" i="26"/>
  <c r="A1460" i="26"/>
  <c r="A1461" i="26"/>
  <c r="A1462" i="26"/>
  <c r="A1463" i="26"/>
  <c r="A1464" i="26"/>
  <c r="A1465" i="26"/>
  <c r="A1466" i="26"/>
  <c r="A1467" i="26"/>
  <c r="A1468" i="26"/>
  <c r="A1469" i="26"/>
  <c r="A1470" i="26"/>
  <c r="A1471" i="26"/>
  <c r="A1472" i="26"/>
  <c r="A1473" i="26"/>
  <c r="A1474" i="26"/>
  <c r="A1475" i="26"/>
  <c r="A1476" i="26"/>
  <c r="A1477" i="26"/>
  <c r="A1478" i="26"/>
  <c r="A1479" i="26"/>
  <c r="A1480" i="26"/>
  <c r="A1481" i="26"/>
  <c r="A1482" i="26"/>
  <c r="A1483" i="26"/>
  <c r="A1484" i="26"/>
  <c r="A1485" i="26"/>
  <c r="A1486" i="26"/>
  <c r="A1487" i="26"/>
  <c r="A1488" i="26"/>
  <c r="A1489" i="26"/>
  <c r="A1490" i="26"/>
  <c r="A1491" i="26"/>
  <c r="A1492" i="26"/>
  <c r="A1493" i="26"/>
  <c r="A1494" i="26"/>
  <c r="A1495" i="26"/>
  <c r="A1496" i="26"/>
  <c r="A1497" i="26"/>
  <c r="A1498" i="26"/>
  <c r="A1499" i="26"/>
  <c r="A1500" i="26"/>
  <c r="A1501" i="26"/>
  <c r="A1502" i="26"/>
  <c r="A1503" i="26"/>
  <c r="A1504" i="26"/>
  <c r="A1505" i="26"/>
  <c r="A1506" i="26"/>
  <c r="A1507" i="26"/>
  <c r="A1508" i="26"/>
  <c r="A1509" i="26"/>
  <c r="A1510" i="26"/>
  <c r="A1511" i="26"/>
  <c r="A1512" i="26"/>
  <c r="A1513" i="26"/>
  <c r="A1514" i="26"/>
  <c r="A1515" i="26"/>
  <c r="A1516" i="26"/>
  <c r="A1517" i="26"/>
  <c r="A1518" i="26"/>
  <c r="A1519" i="26"/>
  <c r="A1520" i="26"/>
  <c r="A1521" i="26"/>
  <c r="A1522" i="26"/>
  <c r="A1523" i="26"/>
  <c r="A1524" i="26"/>
  <c r="A1525" i="26"/>
  <c r="A1526" i="26"/>
  <c r="A1527" i="26"/>
  <c r="A1528" i="26"/>
  <c r="A1529" i="26"/>
  <c r="A1530" i="26"/>
  <c r="A1531" i="26"/>
  <c r="A1532" i="26"/>
  <c r="A1533" i="26"/>
  <c r="A1534" i="26"/>
  <c r="A1535" i="26"/>
  <c r="A1536" i="26"/>
  <c r="A1537" i="26"/>
  <c r="A1538" i="26"/>
  <c r="A1539" i="26"/>
  <c r="A1540" i="26"/>
  <c r="A1541" i="26"/>
  <c r="A1542" i="26"/>
  <c r="A1543" i="26"/>
  <c r="A1544" i="26"/>
  <c r="A1545" i="26"/>
  <c r="A1546" i="26"/>
  <c r="A1547" i="26"/>
  <c r="A1548" i="26"/>
  <c r="A1549" i="26"/>
  <c r="A1550" i="26"/>
  <c r="A1551" i="26"/>
  <c r="A1552" i="26"/>
  <c r="A1553" i="26"/>
  <c r="A1554" i="26"/>
  <c r="A1555" i="26"/>
  <c r="A1556" i="26"/>
  <c r="A1557" i="26"/>
  <c r="A1558" i="26"/>
  <c r="A1559" i="26"/>
  <c r="A1560" i="26"/>
  <c r="A1561" i="26"/>
  <c r="A1562" i="26"/>
  <c r="A1563" i="26"/>
  <c r="A1564" i="26"/>
  <c r="A1565" i="26"/>
  <c r="A1566" i="26"/>
  <c r="A1567" i="26"/>
  <c r="A1568" i="26"/>
  <c r="A1569" i="26"/>
  <c r="A1570" i="26"/>
  <c r="A1571" i="26"/>
  <c r="A1572" i="26"/>
  <c r="A1573" i="26"/>
  <c r="A1574" i="26"/>
  <c r="A1575" i="26"/>
  <c r="A1576" i="26"/>
  <c r="A1577" i="26"/>
  <c r="A1578" i="26"/>
  <c r="A1579" i="26"/>
  <c r="A1580" i="26"/>
  <c r="A1581" i="26"/>
  <c r="A1582" i="26"/>
  <c r="A1583" i="26"/>
  <c r="A1584" i="26"/>
  <c r="A1585" i="26"/>
  <c r="A1586" i="26"/>
  <c r="A1587" i="26"/>
  <c r="A1588" i="26"/>
  <c r="A1589" i="26"/>
  <c r="A1590" i="26"/>
  <c r="A1591" i="26"/>
  <c r="A1592" i="26"/>
  <c r="A1593" i="26"/>
  <c r="A1594" i="26"/>
  <c r="A1595" i="26"/>
  <c r="A1596" i="26"/>
  <c r="A1597" i="26"/>
  <c r="A1598" i="26"/>
  <c r="A1599" i="26"/>
  <c r="A1600" i="26"/>
  <c r="A1601" i="26"/>
  <c r="A1602" i="26"/>
  <c r="A1603" i="26"/>
  <c r="A1604" i="26"/>
  <c r="A1605" i="26"/>
  <c r="A1606" i="26"/>
  <c r="A1607" i="26"/>
  <c r="A1608" i="26"/>
  <c r="A1609" i="26"/>
  <c r="A1610" i="26"/>
  <c r="A1611" i="26"/>
  <c r="A1612" i="26"/>
  <c r="A1613" i="26"/>
  <c r="A1614" i="26"/>
  <c r="A1615" i="26"/>
  <c r="A1616" i="26"/>
  <c r="A1617" i="26"/>
  <c r="A1618" i="26"/>
  <c r="A1619" i="26"/>
  <c r="A1620" i="26"/>
  <c r="A1621" i="26"/>
  <c r="A1622" i="26"/>
  <c r="A1623" i="26"/>
  <c r="A1624" i="26"/>
  <c r="A1625" i="26"/>
  <c r="A1626" i="26"/>
  <c r="A1627" i="26"/>
  <c r="A1628" i="26"/>
  <c r="A1629" i="26"/>
  <c r="A1630" i="26"/>
  <c r="A1631" i="26"/>
  <c r="A1632" i="26"/>
  <c r="A1633" i="26"/>
  <c r="A1634" i="26"/>
  <c r="A1635" i="26"/>
  <c r="A1636" i="26"/>
  <c r="A1637" i="26"/>
  <c r="A1638" i="26"/>
  <c r="A1639" i="26"/>
  <c r="A1640" i="26"/>
  <c r="A1641" i="26"/>
  <c r="A1642" i="26"/>
  <c r="A1643" i="26"/>
  <c r="A1644" i="26"/>
  <c r="A1645" i="26"/>
  <c r="A1646" i="26"/>
  <c r="A1647" i="26"/>
  <c r="A1648" i="26"/>
  <c r="A1649" i="26"/>
  <c r="A1650" i="26"/>
  <c r="A1651" i="26"/>
  <c r="A1652" i="26"/>
  <c r="A1653" i="26"/>
  <c r="A1654" i="26"/>
  <c r="A1655" i="26"/>
  <c r="A1656" i="26"/>
  <c r="A1657" i="26"/>
  <c r="A1658" i="26"/>
  <c r="A1659" i="26"/>
  <c r="A1660" i="26"/>
  <c r="A1661" i="26"/>
  <c r="A1662" i="26"/>
  <c r="A1663" i="26"/>
  <c r="A1664" i="26"/>
  <c r="A1665" i="26"/>
  <c r="A1666" i="26"/>
  <c r="A1667" i="26"/>
  <c r="A1668" i="26"/>
  <c r="A1669" i="26"/>
  <c r="A1670" i="26"/>
  <c r="A1671" i="26"/>
  <c r="A1672" i="26"/>
  <c r="A1673" i="26"/>
  <c r="A1674" i="26"/>
  <c r="A1675" i="26"/>
  <c r="A1676" i="26"/>
  <c r="A1677" i="26"/>
  <c r="A1678" i="26"/>
  <c r="A1679" i="26"/>
  <c r="A1680" i="26"/>
  <c r="A1681" i="26"/>
  <c r="A1682" i="26"/>
  <c r="A1683" i="26"/>
  <c r="A1684" i="26"/>
  <c r="A1685" i="26"/>
  <c r="A1686" i="26"/>
  <c r="A1687" i="26"/>
  <c r="A1688" i="26"/>
  <c r="A1689" i="26"/>
  <c r="A1690" i="26"/>
  <c r="A1691" i="26"/>
  <c r="A1692" i="26"/>
  <c r="A1693" i="26"/>
  <c r="A1694" i="26"/>
  <c r="A1695" i="26"/>
  <c r="A1696" i="26"/>
  <c r="A1697" i="26"/>
  <c r="A1698" i="26"/>
  <c r="A1699" i="26"/>
  <c r="A1700" i="26"/>
  <c r="A1701" i="26"/>
  <c r="A1702" i="26"/>
  <c r="A1703" i="26"/>
  <c r="A1704" i="26"/>
  <c r="A1705" i="26"/>
  <c r="A1706" i="26"/>
  <c r="A1707" i="26"/>
  <c r="A1708" i="26"/>
  <c r="A1709" i="26"/>
  <c r="A1710" i="26"/>
  <c r="A1711" i="26"/>
  <c r="A1712" i="26"/>
  <c r="A1713" i="26"/>
  <c r="A1714" i="26"/>
  <c r="A1715" i="26"/>
  <c r="A1716" i="26"/>
  <c r="A1717" i="26"/>
  <c r="A1718" i="26"/>
  <c r="A1719" i="26"/>
  <c r="A1720" i="26"/>
  <c r="A1721" i="26"/>
  <c r="A1722" i="26"/>
  <c r="A1723" i="26"/>
  <c r="A1724" i="26"/>
  <c r="A1725" i="26"/>
  <c r="A1726" i="26"/>
  <c r="A1727" i="26"/>
  <c r="A1728" i="26"/>
  <c r="A1729" i="26"/>
  <c r="A1730" i="26"/>
  <c r="A1731" i="26"/>
  <c r="A1732" i="26"/>
  <c r="A1733" i="26"/>
  <c r="A1734" i="26"/>
  <c r="A1735" i="26"/>
  <c r="A1736" i="26"/>
  <c r="A1737" i="26"/>
  <c r="A1738" i="26"/>
  <c r="A1739" i="26"/>
  <c r="A1740" i="26"/>
  <c r="A1741" i="26"/>
  <c r="A1742" i="26"/>
  <c r="A1743" i="26"/>
  <c r="A1744" i="26"/>
  <c r="A1745" i="26"/>
  <c r="A1746" i="26"/>
  <c r="A1747" i="26"/>
  <c r="A1748" i="26"/>
  <c r="A1749" i="26"/>
  <c r="A1750" i="26"/>
  <c r="A1751" i="26"/>
  <c r="A1752" i="26"/>
  <c r="A1753" i="26"/>
  <c r="A1754" i="26"/>
  <c r="A1755" i="26"/>
  <c r="A1756" i="26"/>
  <c r="A1757" i="26"/>
  <c r="A1758" i="26"/>
  <c r="A1759" i="26"/>
  <c r="A1760" i="26"/>
  <c r="A1761" i="26"/>
  <c r="A1762" i="26"/>
  <c r="A1763" i="26"/>
  <c r="A1764" i="26"/>
  <c r="A1765" i="26"/>
  <c r="A1766" i="26"/>
  <c r="A1767" i="26"/>
  <c r="A1768" i="26"/>
  <c r="A1769" i="26"/>
  <c r="A1770" i="26"/>
  <c r="A1771" i="26"/>
  <c r="A1772" i="26"/>
  <c r="A1773" i="26"/>
  <c r="A1774" i="26"/>
  <c r="A1775" i="26"/>
  <c r="A1776" i="26"/>
  <c r="A1777" i="26"/>
  <c r="A1778" i="26"/>
  <c r="A1779" i="26"/>
  <c r="A1780" i="26"/>
  <c r="A1781" i="26"/>
  <c r="A1782" i="26"/>
  <c r="A1783" i="26"/>
  <c r="A1784" i="26"/>
  <c r="A1785" i="26"/>
  <c r="A1786" i="26"/>
  <c r="A1787" i="26"/>
  <c r="A1788" i="26"/>
  <c r="A1789" i="26"/>
  <c r="A1790" i="26"/>
  <c r="A1791" i="26"/>
  <c r="A1792" i="26"/>
  <c r="A1793" i="26"/>
  <c r="A1794" i="26"/>
  <c r="A1795" i="26"/>
  <c r="A1796" i="26"/>
  <c r="A1797" i="26"/>
  <c r="A1798" i="26"/>
  <c r="A1799" i="26"/>
  <c r="A1800" i="26"/>
  <c r="A1801" i="26"/>
  <c r="A1802" i="26"/>
  <c r="A1803" i="26"/>
  <c r="A1804" i="26"/>
  <c r="A1805" i="26"/>
  <c r="A1806" i="26"/>
  <c r="A1807" i="26"/>
  <c r="A1808" i="26"/>
  <c r="A1809" i="26"/>
  <c r="A1810" i="26"/>
  <c r="A1811" i="26"/>
  <c r="A1812" i="26"/>
  <c r="A1813" i="26"/>
  <c r="A1814" i="26"/>
  <c r="A1815" i="26"/>
  <c r="A1816" i="26"/>
  <c r="A1817" i="26"/>
  <c r="A1818" i="26"/>
  <c r="A1819" i="26"/>
  <c r="A1820" i="26"/>
  <c r="A1821" i="26"/>
  <c r="A1822" i="26"/>
  <c r="A1823" i="26"/>
  <c r="A1824" i="26"/>
  <c r="A1825" i="26"/>
  <c r="A1826" i="26"/>
  <c r="A1827" i="26"/>
  <c r="A1828" i="26"/>
  <c r="A1829" i="26"/>
  <c r="A1830" i="26"/>
  <c r="A1831" i="26"/>
  <c r="A1832" i="26"/>
  <c r="A1833" i="26"/>
  <c r="A1834" i="26"/>
  <c r="A1835" i="26"/>
  <c r="A1836" i="26"/>
  <c r="A1837" i="26"/>
  <c r="A1838" i="26"/>
  <c r="A1839" i="26"/>
  <c r="A1840" i="26"/>
  <c r="A1841" i="26"/>
  <c r="A1842" i="26"/>
  <c r="A1843" i="26"/>
  <c r="A1844" i="26"/>
  <c r="A1845" i="26"/>
  <c r="A1846" i="26"/>
  <c r="A1847" i="26"/>
  <c r="A1848" i="26"/>
  <c r="A1849" i="26"/>
  <c r="A1850" i="26"/>
  <c r="A1851" i="26"/>
  <c r="A1852" i="26"/>
  <c r="A1853" i="26"/>
  <c r="A1854" i="26"/>
  <c r="A1855" i="26"/>
  <c r="A1856" i="26"/>
  <c r="A1857" i="26"/>
  <c r="A1858" i="26"/>
  <c r="A1859" i="26"/>
  <c r="A1860" i="26"/>
  <c r="A1861" i="26"/>
  <c r="A1862" i="26"/>
  <c r="A1863" i="26"/>
  <c r="A1864" i="26"/>
  <c r="A1865" i="26"/>
  <c r="A1866" i="26"/>
  <c r="A1867" i="26"/>
  <c r="A1868" i="26"/>
  <c r="A1869" i="26"/>
  <c r="A1870" i="26"/>
  <c r="A1871" i="26"/>
  <c r="A1872" i="26"/>
  <c r="A1873" i="26"/>
  <c r="A1874" i="26"/>
  <c r="A1875" i="26"/>
  <c r="A1876" i="26"/>
  <c r="A1877" i="26"/>
  <c r="A1878" i="26"/>
  <c r="A1879" i="26"/>
  <c r="A1880" i="26"/>
  <c r="A1881" i="26"/>
  <c r="A1882" i="26"/>
  <c r="A1883" i="26"/>
  <c r="A1884" i="26"/>
  <c r="A1885" i="26"/>
  <c r="A1886" i="26"/>
  <c r="A1887" i="26"/>
  <c r="A1888" i="26"/>
  <c r="A1889" i="26"/>
  <c r="A1890" i="26"/>
  <c r="A1891" i="26"/>
  <c r="A1892" i="26"/>
  <c r="A1893" i="26"/>
  <c r="A1894" i="26"/>
  <c r="A1895" i="26"/>
  <c r="A1896" i="26"/>
  <c r="A1897" i="26"/>
  <c r="A1898" i="26"/>
  <c r="A1899" i="26"/>
  <c r="A1900" i="26"/>
  <c r="A1901" i="26"/>
  <c r="A1902" i="26"/>
  <c r="A1903" i="26"/>
  <c r="A1904" i="26"/>
  <c r="A1905" i="26"/>
  <c r="A1906" i="26"/>
  <c r="A1907" i="26"/>
  <c r="A1908" i="26"/>
  <c r="A1909" i="26"/>
  <c r="A1910" i="26"/>
  <c r="A1911" i="26"/>
  <c r="A1912" i="26"/>
  <c r="A1913" i="26"/>
  <c r="A1914" i="26"/>
  <c r="A1915" i="26"/>
  <c r="A1916" i="26"/>
  <c r="A1917" i="26"/>
  <c r="A1918" i="26"/>
  <c r="A1919" i="26"/>
  <c r="A1920" i="26"/>
  <c r="A1921" i="26"/>
  <c r="A1922" i="26"/>
  <c r="A1923" i="26"/>
  <c r="A1924" i="26"/>
  <c r="A1925" i="26"/>
  <c r="A1926" i="26"/>
  <c r="A1927" i="26"/>
  <c r="A1928" i="26"/>
  <c r="A1929" i="26"/>
  <c r="A1930" i="26"/>
  <c r="A1931" i="26"/>
  <c r="A1932" i="26"/>
  <c r="A1933" i="26"/>
  <c r="A1934" i="26"/>
  <c r="A1935" i="26"/>
  <c r="A1936" i="26"/>
  <c r="A1937" i="26"/>
  <c r="A1938" i="26"/>
  <c r="A1939" i="26"/>
  <c r="A1940" i="26"/>
  <c r="A1941" i="26"/>
  <c r="A1942" i="26"/>
  <c r="A1943" i="26"/>
  <c r="A1944" i="26"/>
  <c r="A1945" i="26"/>
  <c r="A1946" i="26"/>
  <c r="A1947" i="26"/>
  <c r="A1948" i="26"/>
  <c r="A1949" i="26"/>
  <c r="A1950" i="26"/>
  <c r="A1951" i="26"/>
  <c r="A1952" i="26"/>
  <c r="A1953" i="26"/>
  <c r="A1954" i="26"/>
  <c r="A1955" i="26"/>
  <c r="A1956" i="26"/>
  <c r="A1957" i="26"/>
  <c r="A1958" i="26"/>
  <c r="A1959" i="26"/>
  <c r="A1960" i="26"/>
  <c r="A1961" i="26"/>
  <c r="A1962" i="26"/>
  <c r="A1963" i="26"/>
  <c r="A1964" i="26"/>
  <c r="A1965" i="26"/>
  <c r="A1966" i="26"/>
  <c r="A1967" i="26"/>
  <c r="A1968" i="26"/>
  <c r="A1969" i="26"/>
  <c r="A1970" i="26"/>
  <c r="A1971" i="26"/>
  <c r="A1972" i="26"/>
  <c r="A1973" i="26"/>
  <c r="A1974" i="26"/>
  <c r="A1975" i="26"/>
  <c r="A1976" i="26"/>
  <c r="A1977" i="26"/>
  <c r="A1978" i="26"/>
  <c r="A1979" i="26"/>
  <c r="A1980" i="26"/>
  <c r="A1981" i="26"/>
  <c r="A1982" i="26"/>
  <c r="A1983" i="26"/>
  <c r="A1984" i="26"/>
  <c r="A1985" i="26"/>
  <c r="A1986" i="26"/>
  <c r="A1987" i="26"/>
  <c r="A1988" i="26"/>
  <c r="A1989" i="26"/>
  <c r="A1990" i="26"/>
  <c r="A1991" i="26"/>
  <c r="A1992" i="26"/>
  <c r="A1993" i="26"/>
  <c r="A1994" i="26"/>
  <c r="A1995" i="26"/>
  <c r="A1996" i="26"/>
  <c r="A1997" i="26"/>
  <c r="A1998" i="26"/>
  <c r="A1999" i="26"/>
  <c r="A2000" i="26"/>
  <c r="A2001" i="26"/>
  <c r="A2002" i="26"/>
  <c r="A2003" i="26"/>
  <c r="A2004" i="26"/>
  <c r="A2005" i="26"/>
  <c r="A2006" i="26"/>
  <c r="A2007" i="26"/>
  <c r="A2008" i="26"/>
  <c r="A2009" i="26"/>
  <c r="A2010" i="26"/>
  <c r="A2011" i="26"/>
  <c r="A2012" i="26"/>
  <c r="A2013" i="26"/>
  <c r="A2014" i="26"/>
  <c r="A2015" i="26"/>
  <c r="A2016" i="26"/>
  <c r="A2017" i="26"/>
  <c r="A2018" i="26"/>
  <c r="A2019" i="26"/>
  <c r="A2020" i="26"/>
  <c r="A2021" i="26"/>
  <c r="A2022" i="26"/>
  <c r="A2023" i="26"/>
  <c r="A2024" i="26"/>
  <c r="A2025" i="26"/>
  <c r="A2026" i="26"/>
  <c r="A2027" i="26"/>
  <c r="A2028" i="26"/>
  <c r="A2029" i="26"/>
  <c r="A2030" i="26"/>
  <c r="A2031" i="26"/>
  <c r="A2032" i="26"/>
  <c r="A2033" i="26"/>
  <c r="A2034" i="26"/>
  <c r="A2035" i="26"/>
  <c r="A2036" i="26"/>
  <c r="A2037" i="26"/>
  <c r="A2038" i="26"/>
  <c r="A2039" i="26"/>
  <c r="A2040" i="26"/>
  <c r="A2041" i="26"/>
  <c r="A2042" i="26"/>
  <c r="A2043" i="26"/>
  <c r="A2044" i="26"/>
  <c r="A2045" i="26"/>
  <c r="A2046" i="26"/>
  <c r="A2047" i="26"/>
  <c r="A2048" i="26"/>
  <c r="A2049" i="26"/>
  <c r="A2050" i="26"/>
  <c r="A2051" i="26"/>
  <c r="A2052" i="26"/>
  <c r="A2053" i="26"/>
  <c r="A2054" i="26"/>
  <c r="A2055" i="26"/>
  <c r="A2056" i="26"/>
  <c r="A2057" i="26"/>
  <c r="A2058" i="26"/>
  <c r="A2059" i="26"/>
  <c r="A2060" i="26"/>
  <c r="A2061" i="26"/>
  <c r="A2062" i="26"/>
  <c r="A2063" i="26"/>
  <c r="A2064" i="26"/>
  <c r="A2065" i="26"/>
  <c r="A2066" i="26"/>
  <c r="A2067" i="26"/>
  <c r="A2068" i="26"/>
  <c r="A2069" i="26"/>
  <c r="A2070" i="26"/>
  <c r="A2071" i="26"/>
  <c r="A2072" i="26"/>
  <c r="A2073" i="26"/>
  <c r="A2074" i="26"/>
  <c r="A2075" i="26"/>
  <c r="A2076" i="26"/>
  <c r="A2077" i="26"/>
  <c r="A2078" i="26"/>
  <c r="A2079" i="26"/>
  <c r="A2080" i="26"/>
  <c r="A2081" i="26"/>
  <c r="A2082" i="26"/>
  <c r="A2083" i="26"/>
  <c r="A2084" i="26"/>
  <c r="A2085" i="26"/>
  <c r="A2086" i="26"/>
  <c r="A2087" i="26"/>
  <c r="A2088" i="26"/>
  <c r="A2089" i="26"/>
  <c r="A2090" i="26"/>
  <c r="A2091" i="26"/>
  <c r="A2092" i="26"/>
  <c r="A2093" i="26"/>
  <c r="A2094" i="26"/>
  <c r="A2095" i="26"/>
  <c r="A2096" i="26"/>
  <c r="A2097" i="26"/>
  <c r="A2098" i="26"/>
  <c r="A2099" i="26"/>
  <c r="A2100" i="26"/>
  <c r="A2101" i="26"/>
  <c r="A2102" i="26"/>
  <c r="A2103" i="26"/>
  <c r="A2104" i="26"/>
  <c r="A2105" i="26"/>
  <c r="A2106" i="26"/>
  <c r="A2107" i="26"/>
  <c r="A2108" i="26"/>
  <c r="A2109" i="26"/>
  <c r="A2110" i="26"/>
  <c r="A2111" i="26"/>
  <c r="A2112" i="26"/>
  <c r="A2113" i="26"/>
  <c r="A2114" i="26"/>
  <c r="A2115" i="26"/>
  <c r="A2116" i="26"/>
  <c r="A2117" i="26"/>
  <c r="A2118" i="26"/>
  <c r="A2119" i="26"/>
  <c r="A2120" i="26"/>
  <c r="A2121" i="26"/>
  <c r="A2122" i="26"/>
  <c r="A2123" i="26"/>
  <c r="A2124" i="26"/>
  <c r="A2125" i="26"/>
  <c r="A2126" i="26"/>
  <c r="A2127" i="26"/>
  <c r="A2128" i="26"/>
  <c r="A2129" i="26"/>
  <c r="A2130" i="26"/>
  <c r="A2131" i="26"/>
  <c r="A2132" i="26"/>
  <c r="A2133" i="26"/>
  <c r="A2134" i="26"/>
  <c r="A2135" i="26"/>
  <c r="A2136" i="26"/>
  <c r="A2137" i="26"/>
  <c r="A2138" i="26"/>
  <c r="A2139" i="26"/>
  <c r="A2140" i="26"/>
  <c r="A2141" i="26"/>
  <c r="A2142" i="26"/>
  <c r="A2143" i="26"/>
  <c r="A2144" i="26"/>
  <c r="A2145" i="26"/>
  <c r="A2146" i="26"/>
  <c r="A2147" i="26"/>
  <c r="A2148" i="26"/>
  <c r="A2149" i="26"/>
  <c r="A2150" i="26"/>
  <c r="A2151" i="26"/>
  <c r="A2152" i="26"/>
  <c r="A2153" i="26"/>
  <c r="A2154" i="26"/>
  <c r="A2155" i="26"/>
  <c r="A2156" i="26"/>
  <c r="A2157" i="26"/>
  <c r="A2158" i="26"/>
  <c r="A2159" i="26"/>
  <c r="A2160" i="26"/>
  <c r="A2161" i="26"/>
  <c r="A2162" i="26"/>
  <c r="A2163" i="26"/>
  <c r="A2164" i="26"/>
  <c r="A2165" i="26"/>
  <c r="A2166" i="26"/>
  <c r="A2167" i="26"/>
  <c r="A2168" i="26"/>
  <c r="A2169" i="26"/>
  <c r="A2170" i="26"/>
  <c r="A2171" i="26"/>
  <c r="A2172" i="26"/>
  <c r="A2173" i="26"/>
  <c r="A2174" i="26"/>
  <c r="A2175" i="26"/>
  <c r="A2176" i="26"/>
  <c r="A2177" i="26"/>
  <c r="A2178" i="26"/>
  <c r="A2179" i="26"/>
  <c r="A2180" i="26"/>
  <c r="A2181" i="26"/>
  <c r="A2182" i="26"/>
  <c r="A2183" i="26"/>
  <c r="A2184" i="26"/>
  <c r="A2185" i="26"/>
  <c r="A2186" i="26"/>
  <c r="A2187" i="26"/>
  <c r="A2188" i="26"/>
  <c r="A2189" i="26"/>
  <c r="A2190" i="26"/>
  <c r="A2191" i="26"/>
  <c r="A2192" i="26"/>
  <c r="A2193" i="26"/>
  <c r="A2194" i="26"/>
  <c r="A2195" i="26"/>
  <c r="A2196" i="26"/>
  <c r="A2197" i="26"/>
  <c r="A2198" i="26"/>
  <c r="A2199" i="26"/>
  <c r="A2200" i="26"/>
  <c r="A2201" i="26"/>
  <c r="A2202" i="26"/>
  <c r="A2203" i="26"/>
  <c r="A2204" i="26"/>
  <c r="A2205" i="26"/>
  <c r="A2206" i="26"/>
  <c r="A2207" i="26"/>
  <c r="A2208" i="26"/>
  <c r="A2209" i="26"/>
  <c r="A2210" i="26"/>
  <c r="A2211" i="26"/>
  <c r="A2212" i="26"/>
  <c r="A2213" i="26"/>
  <c r="A2214" i="26"/>
  <c r="A2215" i="26"/>
  <c r="A2216" i="26"/>
  <c r="A2217" i="26"/>
  <c r="A2218" i="26"/>
  <c r="A2219" i="26"/>
  <c r="A2220" i="26"/>
  <c r="A2221" i="26"/>
  <c r="A2222" i="26"/>
  <c r="A2223" i="26"/>
  <c r="A2224" i="26"/>
  <c r="A2225" i="26"/>
  <c r="A2226" i="26"/>
  <c r="A2227" i="26"/>
  <c r="A2228" i="26"/>
  <c r="A2229" i="26"/>
  <c r="A2230" i="26"/>
  <c r="A2231" i="26"/>
  <c r="A2232" i="26"/>
  <c r="A2233" i="26"/>
  <c r="A2234" i="26"/>
  <c r="A2235" i="26"/>
  <c r="A2236" i="26"/>
  <c r="A2237" i="26"/>
  <c r="A2238" i="26"/>
  <c r="A2239" i="26"/>
  <c r="A2240" i="26"/>
  <c r="A2241" i="26"/>
  <c r="A2242" i="26"/>
  <c r="A2243" i="26"/>
  <c r="A2244" i="26"/>
  <c r="A2245" i="26"/>
  <c r="A2246" i="26"/>
  <c r="A2247" i="26"/>
  <c r="A2248" i="26"/>
  <c r="A2249" i="26"/>
  <c r="A2250" i="26"/>
  <c r="A2251" i="26"/>
  <c r="A2252" i="26"/>
  <c r="A2253" i="26"/>
  <c r="A2254" i="26"/>
  <c r="A2255" i="26"/>
  <c r="A2256" i="26"/>
  <c r="A2257" i="26"/>
  <c r="A2258" i="26"/>
  <c r="A2259" i="26"/>
  <c r="A2260" i="26"/>
  <c r="A2261" i="26"/>
  <c r="A2262" i="26"/>
  <c r="A2263" i="26"/>
  <c r="A2264" i="26"/>
  <c r="A2265" i="26"/>
  <c r="A2266" i="26"/>
  <c r="A2267" i="26"/>
  <c r="A2268" i="26"/>
  <c r="A2269" i="26"/>
  <c r="A2270" i="26"/>
  <c r="A2271" i="26"/>
  <c r="A2272" i="26"/>
  <c r="A2273" i="26"/>
  <c r="A2274" i="26"/>
  <c r="A2275" i="26"/>
  <c r="A2276" i="26"/>
  <c r="A2277" i="26"/>
  <c r="A2278" i="26"/>
  <c r="A2279" i="26"/>
  <c r="A2280" i="26"/>
  <c r="A2281" i="26"/>
  <c r="A2282" i="26"/>
  <c r="A2283" i="26"/>
  <c r="A2284" i="26"/>
  <c r="A2285" i="26"/>
  <c r="A2286" i="26"/>
  <c r="A2287" i="26"/>
  <c r="A2288" i="26"/>
  <c r="A2289" i="26"/>
  <c r="A2290" i="26"/>
  <c r="A2291" i="26"/>
  <c r="A2292" i="26"/>
  <c r="A2293" i="26"/>
  <c r="A2294" i="26"/>
  <c r="A2295" i="26"/>
  <c r="A2296" i="26"/>
  <c r="A2297" i="26"/>
  <c r="A2298" i="26"/>
  <c r="A2299" i="26"/>
  <c r="A2300" i="26"/>
  <c r="A2301" i="26"/>
  <c r="A2302" i="26"/>
  <c r="A2303" i="26"/>
  <c r="A2304" i="26"/>
  <c r="A2305" i="26"/>
  <c r="A2306" i="26"/>
  <c r="A2307" i="26"/>
  <c r="A2308" i="26"/>
  <c r="A2309" i="26"/>
  <c r="A2310" i="26"/>
  <c r="A2311" i="26"/>
  <c r="A2312" i="26"/>
  <c r="A2313" i="26"/>
  <c r="A2314" i="26"/>
  <c r="A2315" i="26"/>
  <c r="A2316" i="26"/>
  <c r="A2317" i="26"/>
  <c r="A2318" i="26"/>
  <c r="A2319" i="26"/>
  <c r="A2320" i="26"/>
  <c r="A2321" i="26"/>
  <c r="A2322" i="26"/>
  <c r="A2323" i="26"/>
  <c r="A2324" i="26"/>
  <c r="A2325" i="26"/>
  <c r="A2326" i="26"/>
  <c r="A2327" i="26"/>
  <c r="A2328" i="26"/>
  <c r="A2329" i="26"/>
  <c r="A2330" i="26"/>
  <c r="A2331" i="26"/>
  <c r="A2332" i="26"/>
  <c r="A2333" i="26"/>
  <c r="A2334" i="26"/>
  <c r="A2335" i="26"/>
  <c r="A2336" i="26"/>
  <c r="A2337" i="26"/>
  <c r="A2338" i="26"/>
  <c r="A2339" i="26"/>
  <c r="A2340" i="26"/>
  <c r="A2341" i="26"/>
  <c r="A2342" i="26"/>
  <c r="A2343" i="26"/>
  <c r="A2344" i="26"/>
  <c r="A2345" i="26"/>
  <c r="A2346" i="26"/>
  <c r="A2347" i="26"/>
  <c r="A2348" i="26"/>
  <c r="A2349" i="26"/>
  <c r="A2350" i="26"/>
  <c r="A2351" i="26"/>
  <c r="A2352" i="26"/>
  <c r="A2353" i="26"/>
  <c r="A2354" i="26"/>
  <c r="A2355" i="26"/>
  <c r="A2356" i="26"/>
  <c r="A2357" i="26"/>
  <c r="A2358" i="26"/>
  <c r="A2359" i="26"/>
  <c r="A2360" i="26"/>
  <c r="A2361" i="26"/>
  <c r="A2362" i="26"/>
  <c r="A2363" i="26"/>
  <c r="A2364" i="26"/>
  <c r="A2365" i="26"/>
  <c r="A2366" i="26"/>
  <c r="A2367" i="26"/>
  <c r="A2368" i="26"/>
  <c r="A2369" i="26"/>
  <c r="A2370" i="26"/>
  <c r="A2371" i="26"/>
  <c r="A2372" i="26"/>
  <c r="A2373" i="26"/>
  <c r="A2374" i="26"/>
  <c r="A2375" i="26"/>
  <c r="A2376" i="26"/>
  <c r="A2377" i="26"/>
  <c r="A2378" i="26"/>
  <c r="A2379" i="26"/>
  <c r="A2380" i="26"/>
  <c r="A2381" i="26"/>
  <c r="A2382" i="26"/>
  <c r="A2383" i="26"/>
  <c r="A2384" i="26"/>
  <c r="A2385" i="26"/>
  <c r="A2386" i="26"/>
  <c r="A2387" i="26"/>
  <c r="A2388" i="26"/>
  <c r="A2389" i="26"/>
  <c r="A2390" i="26"/>
  <c r="A2391" i="26"/>
  <c r="A2392" i="26"/>
  <c r="A2393" i="26"/>
  <c r="A2394" i="26"/>
  <c r="A2395" i="26"/>
  <c r="A2396" i="26"/>
  <c r="A2397" i="26"/>
  <c r="A2398" i="26"/>
  <c r="A2399" i="26"/>
  <c r="A2400" i="26"/>
  <c r="A2401" i="26"/>
  <c r="A2402" i="26"/>
  <c r="A2403" i="26"/>
  <c r="A2404" i="26"/>
  <c r="A2405" i="26"/>
  <c r="A2406" i="26"/>
  <c r="A2407" i="26"/>
  <c r="A2408" i="26"/>
  <c r="A2409" i="26"/>
  <c r="A2410" i="26"/>
  <c r="A2411" i="26"/>
  <c r="A2412" i="26"/>
  <c r="A2413" i="26"/>
  <c r="A2414" i="26"/>
  <c r="A2415" i="26"/>
  <c r="A2416" i="26"/>
  <c r="A2417" i="26"/>
  <c r="A2418" i="26"/>
  <c r="A2419" i="26"/>
  <c r="A2420" i="26"/>
  <c r="A2421" i="26"/>
  <c r="A2422" i="26"/>
  <c r="A2423" i="26"/>
  <c r="A2424" i="26"/>
  <c r="A2425" i="26"/>
  <c r="A2426" i="26"/>
  <c r="A2427" i="26"/>
  <c r="A2428" i="26"/>
  <c r="A2429" i="26"/>
  <c r="A2430" i="26"/>
  <c r="A2431" i="26"/>
  <c r="A2432" i="26"/>
  <c r="A2433" i="26"/>
  <c r="A2434" i="26"/>
  <c r="A2435" i="26"/>
  <c r="A2436" i="26"/>
  <c r="A2437" i="26"/>
  <c r="A2438" i="26"/>
  <c r="A2439" i="26"/>
  <c r="A2440" i="26"/>
  <c r="A2441" i="26"/>
  <c r="A2442" i="26"/>
  <c r="A2443" i="26"/>
  <c r="A2444" i="26"/>
  <c r="A2445" i="26"/>
  <c r="A2446" i="26"/>
  <c r="A2447" i="26"/>
  <c r="A2448" i="26"/>
  <c r="A2449" i="26"/>
  <c r="A2450" i="26"/>
  <c r="A2451" i="26"/>
  <c r="A2452" i="26"/>
  <c r="A2453" i="26"/>
  <c r="A2454" i="26"/>
  <c r="A2455" i="26"/>
  <c r="A2456" i="26"/>
  <c r="A2457" i="26"/>
  <c r="A2458" i="26"/>
  <c r="A2459" i="26"/>
  <c r="A2460" i="26"/>
  <c r="A2461" i="26"/>
  <c r="A2462" i="26"/>
  <c r="A2463" i="26"/>
  <c r="A2464" i="26"/>
  <c r="A2465" i="26"/>
  <c r="A2466" i="26"/>
  <c r="A2467" i="26"/>
  <c r="A2468" i="26"/>
  <c r="A2469" i="26"/>
  <c r="A2470" i="26"/>
  <c r="A2471" i="26"/>
  <c r="A2472" i="26"/>
  <c r="A2473" i="26"/>
  <c r="A2474" i="26"/>
  <c r="A2475" i="26"/>
  <c r="A2476" i="26"/>
  <c r="A2477" i="26"/>
  <c r="A2478" i="26"/>
  <c r="A2479" i="26"/>
  <c r="A2480" i="26"/>
  <c r="A2481" i="26"/>
  <c r="A2482" i="26"/>
  <c r="A2483" i="26"/>
  <c r="A2484" i="26"/>
  <c r="A2485" i="26"/>
  <c r="A2486" i="26"/>
  <c r="A2487" i="26"/>
  <c r="A2488" i="26"/>
  <c r="A2489" i="26"/>
  <c r="A2490" i="26"/>
  <c r="A2491" i="26"/>
  <c r="A2492" i="26"/>
  <c r="A2493" i="26"/>
  <c r="A2494" i="26"/>
  <c r="A2495" i="26"/>
  <c r="A2496" i="26"/>
  <c r="A2497" i="26"/>
  <c r="A2498" i="26"/>
  <c r="A2499" i="26"/>
  <c r="A2500" i="26"/>
  <c r="A2501" i="26"/>
  <c r="A2502" i="26"/>
  <c r="A2503" i="26"/>
  <c r="A2504" i="26"/>
  <c r="A2505" i="26"/>
  <c r="A2506" i="26"/>
  <c r="A2507" i="26"/>
  <c r="A2508" i="26"/>
  <c r="A2509" i="26"/>
  <c r="A2510" i="26"/>
  <c r="A2511" i="26"/>
  <c r="A2512" i="26"/>
  <c r="A2513" i="26"/>
  <c r="A2514" i="26"/>
  <c r="A2515" i="26"/>
  <c r="A2516" i="26"/>
  <c r="A2517" i="26"/>
  <c r="A2518" i="26"/>
  <c r="A2519" i="26"/>
  <c r="A2520" i="26"/>
  <c r="A2521" i="26"/>
  <c r="A2522" i="26"/>
  <c r="A2523" i="26"/>
  <c r="A2524" i="26"/>
  <c r="A2525" i="26"/>
  <c r="A2526" i="26"/>
  <c r="A2527" i="26"/>
  <c r="A2528" i="26"/>
  <c r="A2529" i="26"/>
  <c r="A2530" i="26"/>
  <c r="A2531" i="26"/>
  <c r="A2532" i="26"/>
  <c r="A2533" i="26"/>
  <c r="A2534" i="26"/>
  <c r="A2535" i="26"/>
  <c r="A2536" i="26"/>
  <c r="A2537" i="26"/>
  <c r="A2538" i="26"/>
  <c r="A2539" i="26"/>
  <c r="A2540" i="26"/>
  <c r="A2541" i="26"/>
  <c r="A2542" i="26"/>
  <c r="A2543" i="26"/>
  <c r="A2544" i="26"/>
  <c r="A2545" i="26"/>
  <c r="A2546" i="26"/>
  <c r="A2547" i="26"/>
  <c r="A2548" i="26"/>
  <c r="A2549" i="26"/>
  <c r="A2550" i="26"/>
  <c r="A2551" i="26"/>
  <c r="A2552" i="26"/>
  <c r="A2553" i="26"/>
  <c r="A2554" i="26"/>
  <c r="A2555" i="26"/>
  <c r="A2556" i="26"/>
  <c r="A2557" i="26"/>
  <c r="A2558" i="26"/>
  <c r="A2559" i="26"/>
  <c r="A2560" i="26"/>
  <c r="A2561" i="26"/>
  <c r="A2562" i="26"/>
  <c r="A2563" i="26"/>
  <c r="A2564" i="26"/>
  <c r="A2565" i="26"/>
  <c r="A2566" i="26"/>
  <c r="A2567" i="26"/>
  <c r="A2568" i="26"/>
  <c r="A2569" i="26"/>
  <c r="A2570" i="26"/>
  <c r="A2571" i="26"/>
  <c r="A2572" i="26"/>
  <c r="A2573" i="26"/>
  <c r="A2574" i="26"/>
  <c r="A2575" i="26"/>
  <c r="A2576" i="26"/>
  <c r="A2577" i="26"/>
  <c r="A2578" i="26"/>
  <c r="A2579" i="26"/>
  <c r="A2580" i="26"/>
  <c r="A2581" i="26"/>
  <c r="A2582" i="26"/>
  <c r="A2583" i="26"/>
  <c r="A2584" i="26"/>
  <c r="A2585" i="26"/>
  <c r="A2586" i="26"/>
  <c r="A2587" i="26"/>
  <c r="A2588" i="26"/>
  <c r="A2589" i="26"/>
  <c r="A2590" i="26"/>
  <c r="A2591" i="26"/>
  <c r="A2592" i="26"/>
  <c r="A2593" i="26"/>
  <c r="A2594" i="26"/>
  <c r="A2595" i="26"/>
  <c r="A2596" i="26"/>
  <c r="A2597" i="26"/>
  <c r="A2598" i="26"/>
  <c r="A2599" i="26"/>
  <c r="A2600" i="26"/>
  <c r="A2601" i="26"/>
  <c r="A2602" i="26"/>
  <c r="A2603" i="26"/>
  <c r="A2604" i="26"/>
  <c r="A2605" i="26"/>
  <c r="A2606" i="26"/>
  <c r="A2607" i="26"/>
  <c r="A2608" i="26"/>
  <c r="A2609" i="26"/>
  <c r="A2610" i="26"/>
  <c r="A2611" i="26"/>
  <c r="A2612" i="26"/>
  <c r="A2613" i="26"/>
  <c r="A2614" i="26"/>
  <c r="A2615" i="26"/>
  <c r="A2616" i="26"/>
  <c r="A2617" i="26"/>
  <c r="A2618" i="26"/>
  <c r="A2619" i="26"/>
  <c r="A2620" i="26"/>
  <c r="A2621" i="26"/>
  <c r="A2622" i="26"/>
  <c r="A2623" i="26"/>
  <c r="A2624" i="26"/>
  <c r="A2625" i="26"/>
  <c r="A2626" i="26"/>
  <c r="A2627" i="26"/>
  <c r="A2628" i="26"/>
  <c r="A2629" i="26"/>
  <c r="A2630" i="26"/>
  <c r="A2631" i="26"/>
  <c r="A2632" i="26"/>
  <c r="A2633" i="26"/>
  <c r="A2634" i="26"/>
  <c r="A2635" i="26"/>
  <c r="A2636" i="26"/>
  <c r="A2637" i="26"/>
  <c r="A2638" i="26"/>
  <c r="A2639" i="26"/>
  <c r="A2640" i="26"/>
  <c r="A2641" i="26"/>
  <c r="A2642" i="26"/>
  <c r="A2643" i="26"/>
  <c r="A2644" i="26"/>
  <c r="A2645" i="26"/>
  <c r="A2646" i="26"/>
  <c r="A2647" i="26"/>
  <c r="A2648" i="26"/>
  <c r="A2649" i="26"/>
  <c r="A2650" i="26"/>
  <c r="A2651" i="26"/>
  <c r="A2652" i="26"/>
  <c r="A2653" i="26"/>
  <c r="A2654" i="26"/>
  <c r="A2655" i="26"/>
  <c r="A2656" i="26"/>
  <c r="A2657" i="26"/>
  <c r="A2658" i="26"/>
  <c r="A2659" i="26"/>
  <c r="A2660" i="26"/>
  <c r="A2661" i="26"/>
  <c r="A2662" i="26"/>
  <c r="A2663" i="26"/>
  <c r="A2664" i="26"/>
  <c r="A2665" i="26"/>
  <c r="A2666" i="26"/>
  <c r="A2667" i="26"/>
  <c r="A2668" i="26"/>
  <c r="A2669" i="26"/>
  <c r="A2670" i="26"/>
  <c r="A2671" i="26"/>
  <c r="A2672" i="26"/>
  <c r="A2673" i="26"/>
  <c r="A2674" i="26"/>
  <c r="A2675" i="26"/>
  <c r="A2676" i="26"/>
  <c r="A2677" i="26"/>
  <c r="A2678" i="26"/>
  <c r="A2679" i="26"/>
  <c r="A2680" i="26"/>
  <c r="A2681" i="26"/>
  <c r="A2682" i="26"/>
  <c r="A2683" i="26"/>
  <c r="A2684" i="26"/>
  <c r="A2685" i="26"/>
  <c r="A2686" i="26"/>
  <c r="A2687" i="26"/>
  <c r="A2688" i="26"/>
  <c r="A2689" i="26"/>
  <c r="A2690" i="26"/>
  <c r="A2691" i="26"/>
  <c r="A2692" i="26"/>
  <c r="A2693" i="26"/>
  <c r="A2694" i="26"/>
  <c r="A2695" i="26"/>
  <c r="A2696" i="26"/>
  <c r="A2697" i="26"/>
  <c r="A2698" i="26"/>
  <c r="A2699" i="26"/>
  <c r="A2700" i="26"/>
  <c r="A2701" i="26"/>
  <c r="A2702" i="26"/>
  <c r="A2703" i="26"/>
  <c r="A2704" i="26"/>
  <c r="A2705" i="26"/>
  <c r="A2706" i="26"/>
  <c r="A2707" i="26"/>
  <c r="A2708" i="26"/>
  <c r="A2709" i="26"/>
  <c r="A2710" i="26"/>
  <c r="A2711" i="26"/>
  <c r="A2712" i="26"/>
  <c r="A2713" i="26"/>
  <c r="A2714" i="26"/>
  <c r="A2715" i="26"/>
  <c r="A2716" i="26"/>
  <c r="A2717" i="26"/>
  <c r="A2718" i="26"/>
  <c r="A2719" i="26"/>
  <c r="A2720" i="26"/>
  <c r="A2721" i="26"/>
  <c r="A2722" i="26"/>
  <c r="A2723" i="26"/>
  <c r="A2724" i="26"/>
  <c r="A2725" i="26"/>
  <c r="A2726" i="26"/>
  <c r="A2727" i="26"/>
  <c r="A2728" i="26"/>
  <c r="A2729" i="26"/>
  <c r="A2730" i="26"/>
  <c r="A2731" i="26"/>
  <c r="A2732" i="26"/>
  <c r="A2733" i="26"/>
  <c r="A2734" i="26"/>
  <c r="A2735" i="26"/>
  <c r="A2736" i="26"/>
  <c r="A2737" i="26"/>
  <c r="A2738" i="26"/>
  <c r="A2739" i="26"/>
  <c r="A2740" i="26"/>
  <c r="A2741" i="26"/>
  <c r="A2742" i="26"/>
  <c r="A2743" i="26"/>
  <c r="A2744" i="26"/>
  <c r="A2745" i="26"/>
  <c r="A2746" i="26"/>
  <c r="A2747" i="26"/>
  <c r="A2748" i="26"/>
  <c r="A2749" i="26"/>
  <c r="A2750" i="26"/>
  <c r="A2751" i="26"/>
  <c r="A2752" i="26"/>
  <c r="A2753" i="26"/>
  <c r="A2754" i="26"/>
  <c r="A2755" i="26"/>
  <c r="A2756" i="26"/>
  <c r="A2757" i="26"/>
  <c r="A2758" i="26"/>
  <c r="A2759" i="26"/>
  <c r="A2760" i="26"/>
  <c r="A2761" i="26"/>
  <c r="A2762" i="26"/>
  <c r="A2763" i="26"/>
  <c r="A2764" i="26"/>
  <c r="A2765" i="26"/>
  <c r="A2766" i="26"/>
  <c r="A2767" i="26"/>
  <c r="A2768" i="26"/>
  <c r="A2769" i="26"/>
  <c r="A2770" i="26"/>
  <c r="A2771" i="26"/>
  <c r="A2772" i="26"/>
  <c r="A2773" i="26"/>
  <c r="A2774" i="26"/>
  <c r="A2775" i="26"/>
  <c r="A2776" i="26"/>
  <c r="A2777" i="26"/>
  <c r="A2778" i="26"/>
  <c r="A2779" i="26"/>
  <c r="A2780" i="26"/>
  <c r="A2781" i="26"/>
  <c r="A2782" i="26"/>
  <c r="A2783" i="26"/>
  <c r="A2784" i="26"/>
  <c r="A2785" i="26"/>
  <c r="A2786" i="26"/>
  <c r="A2787" i="26"/>
  <c r="A2788" i="26"/>
  <c r="A2789" i="26"/>
  <c r="A2790" i="26"/>
  <c r="A2791" i="26"/>
  <c r="A2792" i="26"/>
  <c r="A2793" i="26"/>
  <c r="A2794" i="26"/>
  <c r="A2795" i="26"/>
  <c r="A2796" i="26"/>
  <c r="A2797" i="26"/>
  <c r="A2798" i="26"/>
  <c r="A2799" i="26"/>
  <c r="A2800" i="26"/>
  <c r="A2801" i="26"/>
  <c r="A2802" i="26"/>
  <c r="A2803" i="26"/>
  <c r="A2804" i="26"/>
  <c r="A2805" i="26"/>
  <c r="A2806" i="26"/>
  <c r="A2807" i="26"/>
  <c r="A2808" i="26"/>
  <c r="A2809" i="26"/>
  <c r="A2810" i="26"/>
  <c r="A2811" i="26"/>
  <c r="A2812" i="26"/>
  <c r="A2813" i="26"/>
  <c r="A2814" i="26"/>
  <c r="A2815" i="26"/>
  <c r="A2816" i="26"/>
  <c r="A2817" i="26"/>
  <c r="A2818" i="26"/>
  <c r="A2819" i="26"/>
  <c r="A2820" i="26"/>
  <c r="A2821" i="26"/>
  <c r="A2822" i="26"/>
  <c r="A2823" i="26"/>
  <c r="A2824" i="26"/>
  <c r="A2825" i="26"/>
  <c r="A2826" i="26"/>
  <c r="A2827" i="26"/>
  <c r="A2828" i="26"/>
  <c r="A2829" i="26"/>
  <c r="A2830" i="26"/>
  <c r="A2831" i="26"/>
  <c r="A2832" i="26"/>
  <c r="A2833" i="26"/>
  <c r="A2834" i="26"/>
  <c r="A2835" i="26"/>
  <c r="A2836" i="26"/>
  <c r="A2837" i="26"/>
  <c r="A2838" i="26"/>
  <c r="A2839" i="26"/>
  <c r="A2840" i="26"/>
  <c r="A2841" i="26"/>
  <c r="A2842" i="26"/>
  <c r="A2843" i="26"/>
  <c r="A2844" i="26"/>
  <c r="A2845" i="26"/>
  <c r="A2846" i="26"/>
  <c r="A2847" i="26"/>
  <c r="A2848" i="26"/>
  <c r="A2849" i="26"/>
  <c r="A2850" i="26"/>
  <c r="A2851" i="26"/>
  <c r="A2852" i="26"/>
  <c r="A2853" i="26"/>
  <c r="A2854" i="26"/>
  <c r="A2855" i="26"/>
  <c r="A2856" i="26"/>
  <c r="A2857" i="26"/>
  <c r="A2858" i="26"/>
  <c r="A2859" i="26"/>
  <c r="A2860" i="26"/>
  <c r="A2861" i="26"/>
  <c r="A2862" i="26"/>
  <c r="A2863" i="26"/>
  <c r="A2864" i="26"/>
  <c r="A2865" i="26"/>
  <c r="A2866" i="26"/>
  <c r="A2867" i="26"/>
  <c r="A2868" i="26"/>
  <c r="A2869" i="26"/>
  <c r="A2870" i="26"/>
  <c r="A2871" i="26"/>
  <c r="A2872" i="26"/>
  <c r="A2873" i="26"/>
  <c r="A2874" i="26"/>
  <c r="A2875" i="26"/>
  <c r="A2876" i="26"/>
  <c r="A2877" i="26"/>
  <c r="A2878" i="26"/>
  <c r="A2879" i="26"/>
  <c r="A2880" i="26"/>
  <c r="A2881" i="26"/>
  <c r="A2882" i="26"/>
  <c r="A2883" i="26"/>
  <c r="A2884" i="26"/>
  <c r="A2885" i="26"/>
  <c r="A2886" i="26"/>
  <c r="A2887" i="26"/>
  <c r="A2888" i="26"/>
  <c r="A2889" i="26"/>
  <c r="A2890" i="26"/>
  <c r="A2891" i="26"/>
  <c r="A2892" i="26"/>
  <c r="A2893" i="26"/>
  <c r="A2894" i="26"/>
  <c r="A2895" i="26"/>
  <c r="A2896" i="26"/>
  <c r="A2897" i="26"/>
  <c r="A2898" i="26"/>
  <c r="A2899" i="26"/>
  <c r="A2900" i="26"/>
  <c r="A2901" i="26"/>
  <c r="A2902" i="26"/>
  <c r="A2903" i="26"/>
  <c r="A2904" i="26"/>
  <c r="A2905" i="26"/>
  <c r="A2906" i="26"/>
  <c r="A2907" i="26"/>
  <c r="A2908" i="26"/>
  <c r="A2909" i="26"/>
  <c r="A2910" i="26"/>
  <c r="A2911" i="26"/>
  <c r="A2912" i="26"/>
  <c r="A2913" i="26"/>
  <c r="A2914" i="26"/>
  <c r="A2915" i="26"/>
  <c r="A2916" i="26"/>
  <c r="A2917" i="26"/>
  <c r="A2918" i="26"/>
  <c r="A2919" i="26"/>
  <c r="A2920" i="26"/>
  <c r="A2921" i="26"/>
  <c r="A2922" i="26"/>
  <c r="A2923" i="26"/>
  <c r="A2924" i="26"/>
  <c r="A2925" i="26"/>
  <c r="A2926" i="26"/>
  <c r="A2927" i="26"/>
  <c r="A2928" i="26"/>
  <c r="A2929" i="26"/>
  <c r="A2930" i="26"/>
  <c r="A2931" i="26"/>
  <c r="A2932" i="26"/>
  <c r="A2933" i="26"/>
  <c r="A2934" i="26"/>
  <c r="A2935" i="26"/>
  <c r="A2936" i="26"/>
  <c r="A2937" i="26"/>
  <c r="A2938" i="26"/>
  <c r="A2939" i="26"/>
  <c r="A2940" i="26"/>
  <c r="A2941" i="26"/>
  <c r="A2942" i="26"/>
  <c r="A2943" i="26"/>
  <c r="A2944" i="26"/>
  <c r="A2945" i="26"/>
  <c r="A2946" i="26"/>
  <c r="A2947" i="26"/>
  <c r="A2948" i="26"/>
  <c r="A2949" i="26"/>
  <c r="A2950" i="26"/>
  <c r="A2951" i="26"/>
  <c r="A2952" i="26"/>
  <c r="A2953" i="26"/>
  <c r="A2954" i="26"/>
  <c r="A2955" i="26"/>
  <c r="A2956" i="26"/>
  <c r="A2957" i="26"/>
  <c r="A2958" i="26"/>
  <c r="A2959" i="26"/>
  <c r="A2960" i="26"/>
  <c r="A2961" i="26"/>
  <c r="A2962" i="26"/>
  <c r="A2963" i="26"/>
  <c r="A2964" i="26"/>
  <c r="A2965" i="26"/>
  <c r="A2966" i="26"/>
  <c r="A2967" i="26"/>
  <c r="A2968" i="26"/>
  <c r="A2969" i="26"/>
  <c r="A2970" i="26"/>
  <c r="A2971" i="26"/>
  <c r="A2972" i="26"/>
  <c r="A2973" i="26"/>
  <c r="A2974" i="26"/>
  <c r="A2975" i="26"/>
  <c r="A2976" i="26"/>
  <c r="A2977" i="26"/>
  <c r="A2978" i="26"/>
  <c r="A2979" i="26"/>
  <c r="A2980" i="26"/>
  <c r="A2981" i="26"/>
  <c r="A2982" i="26"/>
  <c r="A2983" i="26"/>
  <c r="A2984" i="26"/>
  <c r="A2985" i="26"/>
  <c r="A2986" i="26"/>
  <c r="A2987" i="26"/>
  <c r="A2988" i="26"/>
  <c r="A2989" i="26"/>
  <c r="A2990" i="26"/>
  <c r="A2991" i="26"/>
  <c r="A2992" i="26"/>
  <c r="A2993" i="26"/>
  <c r="A2994" i="26"/>
  <c r="A2995" i="26"/>
  <c r="A2996" i="26"/>
  <c r="A2997" i="26"/>
  <c r="A2998" i="26"/>
  <c r="A2999" i="26"/>
  <c r="A3000" i="26"/>
  <c r="A3001" i="26"/>
  <c r="A3002" i="26"/>
  <c r="A3003" i="26"/>
  <c r="A3004" i="26"/>
  <c r="A3005" i="26"/>
  <c r="A3006" i="26"/>
  <c r="A3007" i="26"/>
  <c r="A3008" i="26"/>
  <c r="A3009" i="26"/>
  <c r="A3010" i="26"/>
  <c r="A3011" i="26"/>
  <c r="A3012" i="26"/>
  <c r="A3013" i="26"/>
  <c r="A3014" i="26"/>
  <c r="A3015" i="26"/>
  <c r="A3016" i="26"/>
  <c r="A3017" i="26"/>
  <c r="A3018" i="26"/>
  <c r="A3019" i="26"/>
  <c r="A3020" i="26"/>
  <c r="A3021" i="26"/>
  <c r="A3022" i="26"/>
  <c r="A3023" i="26"/>
  <c r="A3024" i="26"/>
  <c r="A3025" i="26"/>
  <c r="A3026" i="26"/>
  <c r="A3027" i="26"/>
  <c r="A3028" i="26"/>
  <c r="A3029" i="26"/>
  <c r="A3030" i="26"/>
  <c r="A3031" i="26"/>
  <c r="A3032" i="26"/>
  <c r="A3033" i="26"/>
  <c r="A3034" i="26"/>
  <c r="A3035" i="26"/>
  <c r="A3036" i="26"/>
  <c r="A3037" i="26"/>
  <c r="A3038" i="26"/>
  <c r="A3039" i="26"/>
  <c r="A3040" i="26"/>
  <c r="A3041" i="26"/>
  <c r="A3042" i="26"/>
  <c r="A3043" i="26"/>
  <c r="A3044" i="26"/>
  <c r="A3045" i="26"/>
  <c r="A3046" i="26"/>
  <c r="A3047" i="26"/>
  <c r="A3048" i="26"/>
  <c r="A3049" i="26"/>
  <c r="A3050" i="26"/>
  <c r="A3051" i="26"/>
  <c r="A3052" i="26"/>
  <c r="A3053" i="26"/>
  <c r="A3054" i="26"/>
  <c r="A3055" i="26"/>
  <c r="A3056" i="26"/>
  <c r="A3057" i="26"/>
  <c r="A3058" i="26"/>
  <c r="A3059" i="26"/>
  <c r="A3060" i="26"/>
  <c r="A3061" i="26"/>
  <c r="A3062" i="26"/>
  <c r="A3063" i="26"/>
  <c r="A3064" i="26"/>
  <c r="A3065" i="26"/>
  <c r="A3066" i="26"/>
  <c r="A3067" i="26"/>
  <c r="A3068" i="26"/>
  <c r="A3069" i="26"/>
  <c r="A3070" i="26"/>
  <c r="A3071" i="26"/>
  <c r="A3072" i="26"/>
  <c r="A3073" i="26"/>
  <c r="A3074" i="26"/>
  <c r="A3075" i="26"/>
  <c r="A3076" i="26"/>
  <c r="A3077" i="26"/>
  <c r="A3078" i="26"/>
  <c r="A3079" i="26"/>
  <c r="A3080" i="26"/>
  <c r="A3081" i="26"/>
  <c r="A3082" i="26"/>
  <c r="A3083" i="26"/>
  <c r="A3084" i="26"/>
  <c r="A3085" i="26"/>
  <c r="A3086" i="26"/>
  <c r="A3087" i="26"/>
  <c r="A3088" i="26"/>
  <c r="A3089" i="26"/>
  <c r="A3090" i="26"/>
  <c r="A3091" i="26"/>
  <c r="A3092" i="26"/>
  <c r="A3093" i="26"/>
  <c r="A3094" i="26"/>
  <c r="A3095" i="26"/>
  <c r="A3096" i="26"/>
  <c r="A3097" i="26"/>
  <c r="A3098" i="26"/>
  <c r="A3099" i="26"/>
  <c r="A3100" i="26"/>
  <c r="A3101" i="26"/>
  <c r="A3102" i="26"/>
  <c r="A3103" i="26"/>
  <c r="A3104" i="26"/>
  <c r="A3105" i="26"/>
  <c r="A3106" i="26"/>
  <c r="A3107" i="26"/>
  <c r="A3108" i="26"/>
  <c r="A3109" i="26"/>
  <c r="A3110" i="26"/>
  <c r="A3111" i="26"/>
  <c r="A3112" i="26"/>
  <c r="A3113" i="26"/>
  <c r="A3114" i="26"/>
  <c r="A3115" i="26"/>
  <c r="A3116" i="26"/>
  <c r="A3117" i="26"/>
  <c r="A3118" i="26"/>
  <c r="A3119" i="26"/>
  <c r="A3120" i="26"/>
  <c r="A3121" i="26"/>
  <c r="A3122" i="26"/>
  <c r="A3123" i="26"/>
  <c r="A3124" i="26"/>
  <c r="A3125" i="26"/>
  <c r="A3126" i="26"/>
  <c r="A3127" i="26"/>
  <c r="A3128" i="26"/>
  <c r="A3129" i="26"/>
  <c r="A3130" i="26"/>
  <c r="A3131" i="26"/>
  <c r="A3132" i="26"/>
  <c r="A3133" i="26"/>
  <c r="A3134" i="26"/>
  <c r="A3135" i="26"/>
  <c r="A3136" i="26"/>
  <c r="A3137" i="26"/>
  <c r="A3138" i="26"/>
  <c r="A3139" i="26"/>
  <c r="A3140" i="26"/>
  <c r="A3141" i="26"/>
  <c r="A3142" i="26"/>
  <c r="B2" i="15"/>
  <c r="B3" i="15"/>
  <c r="B3" i="16" s="1"/>
  <c r="C5" i="15"/>
  <c r="N46" i="15" s="1"/>
  <c r="B6" i="15"/>
  <c r="C18" i="15"/>
  <c r="D18" i="15"/>
  <c r="E18" i="15"/>
  <c r="F18" i="15"/>
  <c r="G18" i="15"/>
  <c r="H18" i="15"/>
  <c r="I18" i="15"/>
  <c r="J18" i="15"/>
  <c r="K18" i="15"/>
  <c r="L18" i="15"/>
  <c r="M18" i="15"/>
  <c r="N18" i="15"/>
  <c r="C27" i="15"/>
  <c r="F59" i="16" s="1"/>
  <c r="D27" i="15"/>
  <c r="F60" i="16" s="1"/>
  <c r="E27" i="15"/>
  <c r="F27" i="15"/>
  <c r="F62" i="16" s="1"/>
  <c r="G27" i="15"/>
  <c r="F63" i="16" s="1"/>
  <c r="H27" i="15"/>
  <c r="F64" i="15" s="1"/>
  <c r="I27" i="15"/>
  <c r="F65" i="15" s="1"/>
  <c r="J27" i="15"/>
  <c r="F66" i="15" s="1"/>
  <c r="K27" i="15"/>
  <c r="F67" i="15" s="1"/>
  <c r="L27" i="15"/>
  <c r="F68" i="16" s="1"/>
  <c r="M27" i="15"/>
  <c r="F69" i="15" s="1"/>
  <c r="N27" i="15"/>
  <c r="F70" i="15" s="1"/>
  <c r="C36" i="15"/>
  <c r="F73" i="15" s="1"/>
  <c r="D36" i="15"/>
  <c r="F74" i="15" s="1"/>
  <c r="E36" i="15"/>
  <c r="F75" i="15" s="1"/>
  <c r="F36" i="15"/>
  <c r="F76" i="15" s="1"/>
  <c r="G36" i="15"/>
  <c r="F77" i="15" s="1"/>
  <c r="H36" i="15"/>
  <c r="F78" i="15" s="1"/>
  <c r="I36" i="15"/>
  <c r="F79" i="16" s="1"/>
  <c r="J36" i="15"/>
  <c r="K36" i="15"/>
  <c r="F81" i="15" s="1"/>
  <c r="L36" i="15"/>
  <c r="F82" i="16" s="1"/>
  <c r="M36" i="15"/>
  <c r="F83" i="15" s="1"/>
  <c r="N36" i="15"/>
  <c r="F84" i="15" s="1"/>
  <c r="L37" i="15"/>
  <c r="D82" i="15" s="1"/>
  <c r="C45" i="15"/>
  <c r="F87" i="15" s="1"/>
  <c r="D45" i="15"/>
  <c r="F88" i="16" s="1"/>
  <c r="E45" i="15"/>
  <c r="F89" i="15" s="1"/>
  <c r="F45" i="15"/>
  <c r="F90" i="15" s="1"/>
  <c r="G45" i="15"/>
  <c r="F91" i="16" s="1"/>
  <c r="H45" i="15"/>
  <c r="F92" i="16" s="1"/>
  <c r="I45" i="15"/>
  <c r="F93" i="16" s="1"/>
  <c r="J45" i="15"/>
  <c r="F94" i="15" s="1"/>
  <c r="K45" i="15"/>
  <c r="F95" i="16" s="1"/>
  <c r="L45" i="15"/>
  <c r="F96" i="16" s="1"/>
  <c r="M45" i="15"/>
  <c r="F97" i="15" s="1"/>
  <c r="N45" i="15"/>
  <c r="F98" i="15" s="1"/>
  <c r="F59" i="15"/>
  <c r="F61" i="15"/>
  <c r="F63" i="15"/>
  <c r="F79" i="15"/>
  <c r="F80" i="15"/>
  <c r="F92" i="15"/>
  <c r="F95" i="15"/>
  <c r="B2" i="16"/>
  <c r="C18" i="16"/>
  <c r="D18" i="16"/>
  <c r="E18" i="16"/>
  <c r="F18" i="16"/>
  <c r="G18" i="16"/>
  <c r="H18" i="16"/>
  <c r="I18" i="16"/>
  <c r="J18" i="16"/>
  <c r="K18" i="16"/>
  <c r="L18" i="16"/>
  <c r="M18" i="16"/>
  <c r="N18" i="16"/>
  <c r="C27" i="16"/>
  <c r="D27" i="16"/>
  <c r="E27" i="16"/>
  <c r="F27" i="16"/>
  <c r="G27" i="16"/>
  <c r="H27" i="16"/>
  <c r="I27" i="16"/>
  <c r="J27" i="16"/>
  <c r="K27" i="16"/>
  <c r="L27" i="16"/>
  <c r="M27" i="16"/>
  <c r="N27" i="16"/>
  <c r="C36" i="16"/>
  <c r="D36" i="16"/>
  <c r="E36" i="16"/>
  <c r="F36" i="16"/>
  <c r="G36" i="16"/>
  <c r="H36" i="16"/>
  <c r="I36" i="16"/>
  <c r="J36" i="16"/>
  <c r="K36" i="16"/>
  <c r="L36" i="16"/>
  <c r="M36" i="16"/>
  <c r="N36" i="16"/>
  <c r="C45" i="16"/>
  <c r="D45" i="16"/>
  <c r="E45" i="16"/>
  <c r="F45" i="16"/>
  <c r="G45" i="16"/>
  <c r="H45" i="16"/>
  <c r="I45" i="16"/>
  <c r="J45" i="16"/>
  <c r="K45" i="16"/>
  <c r="L45" i="16"/>
  <c r="M45" i="16"/>
  <c r="N45" i="16"/>
  <c r="F61" i="16"/>
  <c r="F64" i="16"/>
  <c r="F67" i="16"/>
  <c r="F69" i="16"/>
  <c r="F75" i="16"/>
  <c r="F78" i="16"/>
  <c r="F80" i="16"/>
  <c r="F83" i="16"/>
  <c r="F89" i="16"/>
  <c r="F97" i="16"/>
  <c r="F98" i="16"/>
  <c r="C28" i="2"/>
  <c r="B23" i="3"/>
  <c r="E3" i="18"/>
  <c r="J3" i="18"/>
  <c r="M4" i="18"/>
  <c r="N4" i="18"/>
  <c r="O46" i="18" s="1"/>
  <c r="O4" i="18"/>
  <c r="K7" i="18"/>
  <c r="N7" i="18" s="1"/>
  <c r="K8" i="18"/>
  <c r="L8" i="18" s="1"/>
  <c r="K9" i="18"/>
  <c r="L9" i="18" s="1"/>
  <c r="K10" i="18"/>
  <c r="L10" i="18" s="1"/>
  <c r="N10" i="18"/>
  <c r="K11" i="18"/>
  <c r="N11" i="18" s="1"/>
  <c r="K12" i="18"/>
  <c r="N12" i="18" s="1"/>
  <c r="L12" i="18"/>
  <c r="O12" i="18" s="1"/>
  <c r="K13" i="18"/>
  <c r="N13" i="18" s="1"/>
  <c r="L13" i="18"/>
  <c r="O13" i="18" s="1"/>
  <c r="K14" i="18"/>
  <c r="L14" i="18" s="1"/>
  <c r="K15" i="18"/>
  <c r="L15" i="18"/>
  <c r="O15" i="18" s="1"/>
  <c r="N15" i="18"/>
  <c r="K16" i="18"/>
  <c r="L16" i="18" s="1"/>
  <c r="K17" i="18"/>
  <c r="N17" i="18" s="1"/>
  <c r="K18" i="18"/>
  <c r="L18" i="18" s="1"/>
  <c r="K19" i="18"/>
  <c r="N19" i="18" s="1"/>
  <c r="L19" i="18"/>
  <c r="K20" i="18"/>
  <c r="L20" i="18" s="1"/>
  <c r="K21" i="18"/>
  <c r="N21" i="18" s="1"/>
  <c r="L21" i="18"/>
  <c r="K22" i="18"/>
  <c r="L22" i="18" s="1"/>
  <c r="K23" i="18"/>
  <c r="N23" i="18" s="1"/>
  <c r="K24" i="18"/>
  <c r="L24" i="18"/>
  <c r="O24" i="18" s="1"/>
  <c r="N24" i="18"/>
  <c r="K25" i="18"/>
  <c r="N25" i="18" s="1"/>
  <c r="L25" i="18"/>
  <c r="K26" i="18"/>
  <c r="L26" i="18" s="1"/>
  <c r="K27" i="18"/>
  <c r="L27" i="18" s="1"/>
  <c r="O27" i="18" s="1"/>
  <c r="N27" i="18"/>
  <c r="K28" i="18"/>
  <c r="L28" i="18" s="1"/>
  <c r="N28" i="18"/>
  <c r="K29" i="18"/>
  <c r="N29" i="18" s="1"/>
  <c r="K30" i="18"/>
  <c r="N30" i="18" s="1"/>
  <c r="O30" i="18" s="1"/>
  <c r="L30" i="18"/>
  <c r="K31" i="18"/>
  <c r="N31" i="18" s="1"/>
  <c r="K32" i="18"/>
  <c r="L32" i="18" s="1"/>
  <c r="K33" i="18"/>
  <c r="L33" i="18" s="1"/>
  <c r="K34" i="18"/>
  <c r="L34" i="18" s="1"/>
  <c r="N34" i="18"/>
  <c r="K35" i="18"/>
  <c r="N35" i="18" s="1"/>
  <c r="K36" i="18"/>
  <c r="N36" i="18" s="1"/>
  <c r="L36" i="18"/>
  <c r="N39" i="18"/>
  <c r="O39" i="18"/>
  <c r="N40" i="18"/>
  <c r="O40" i="18"/>
  <c r="N41" i="18"/>
  <c r="O41" i="18"/>
  <c r="M43" i="18"/>
  <c r="N43" i="18" s="1"/>
  <c r="N46" i="18"/>
  <c r="N47" i="18" s="1"/>
  <c r="N48" i="18"/>
  <c r="G3" i="23"/>
  <c r="G4" i="23"/>
  <c r="G5" i="23"/>
  <c r="G6" i="23"/>
  <c r="G7" i="23"/>
  <c r="G8" i="23"/>
  <c r="G9" i="23"/>
  <c r="G10" i="23"/>
  <c r="G11" i="23"/>
  <c r="G12" i="23"/>
  <c r="G13" i="23"/>
  <c r="G14" i="23"/>
  <c r="G15" i="23"/>
  <c r="G16" i="23"/>
  <c r="G17" i="23"/>
  <c r="G18" i="23"/>
  <c r="G19" i="23"/>
  <c r="G20" i="23"/>
  <c r="G21" i="23"/>
  <c r="G22" i="23"/>
  <c r="G23" i="23"/>
  <c r="G24" i="23"/>
  <c r="G25" i="23"/>
  <c r="G26" i="23"/>
  <c r="G27" i="23"/>
  <c r="G28" i="23"/>
  <c r="G29" i="23"/>
  <c r="G30" i="23"/>
  <c r="G31" i="23"/>
  <c r="G32" i="23"/>
  <c r="G33" i="23"/>
  <c r="G34" i="23"/>
  <c r="G35" i="23"/>
  <c r="G36" i="23"/>
  <c r="G37" i="23"/>
  <c r="G38" i="23"/>
  <c r="G39" i="23"/>
  <c r="G40" i="23"/>
  <c r="G41" i="23"/>
  <c r="G42" i="23"/>
  <c r="G43" i="23"/>
  <c r="G44" i="23"/>
  <c r="G45" i="23"/>
  <c r="G46" i="23"/>
  <c r="G47" i="23"/>
  <c r="G48" i="23"/>
  <c r="G49" i="23"/>
  <c r="G50" i="23"/>
  <c r="G51" i="23"/>
  <c r="G52" i="23"/>
  <c r="G53" i="23"/>
  <c r="G54" i="23"/>
  <c r="G55" i="23"/>
  <c r="G56" i="23"/>
  <c r="G57" i="23"/>
  <c r="G58" i="23"/>
  <c r="G59" i="23"/>
  <c r="G60" i="23"/>
  <c r="G61" i="23"/>
  <c r="G62" i="23"/>
  <c r="G63" i="23"/>
  <c r="G64" i="23"/>
  <c r="G65" i="23"/>
  <c r="G66" i="23"/>
  <c r="G67" i="23"/>
  <c r="G68" i="23"/>
  <c r="G70" i="23"/>
  <c r="G73" i="23"/>
  <c r="G75" i="23"/>
  <c r="G76" i="23"/>
  <c r="G78" i="23"/>
  <c r="G79" i="23"/>
  <c r="G80" i="23"/>
  <c r="G81" i="23"/>
  <c r="G82" i="23"/>
  <c r="G83" i="23"/>
  <c r="G84" i="23"/>
  <c r="G85" i="23"/>
  <c r="G86" i="23"/>
  <c r="G87" i="23"/>
  <c r="G88" i="23"/>
  <c r="G89" i="23"/>
  <c r="G90" i="23"/>
  <c r="G91" i="23"/>
  <c r="G92" i="23"/>
  <c r="G93" i="23"/>
  <c r="G94" i="23"/>
  <c r="G95" i="23"/>
  <c r="G96" i="23"/>
  <c r="G97" i="23"/>
  <c r="G98" i="23"/>
  <c r="G99" i="23"/>
  <c r="G100" i="23"/>
  <c r="G101" i="23"/>
  <c r="G102" i="23"/>
  <c r="G103" i="23"/>
  <c r="G104" i="23"/>
  <c r="G105" i="23"/>
  <c r="G106" i="23"/>
  <c r="G107" i="23"/>
  <c r="G108" i="23"/>
  <c r="G109" i="23"/>
  <c r="G110" i="23"/>
  <c r="G111" i="23"/>
  <c r="G112" i="23"/>
  <c r="G113" i="23"/>
  <c r="G114" i="23"/>
  <c r="G115" i="23"/>
  <c r="G116" i="23"/>
  <c r="G117" i="23"/>
  <c r="G118" i="23"/>
  <c r="G119" i="23"/>
  <c r="G120" i="23"/>
  <c r="G121" i="23"/>
  <c r="G122" i="23"/>
  <c r="G123" i="23"/>
  <c r="G124" i="23"/>
  <c r="G125" i="23"/>
  <c r="G126" i="23"/>
  <c r="G127" i="23"/>
  <c r="G128" i="23"/>
  <c r="G129" i="23"/>
  <c r="G130" i="23"/>
  <c r="G131" i="23"/>
  <c r="G132" i="23"/>
  <c r="G133" i="23"/>
  <c r="G134" i="23"/>
  <c r="G135" i="23"/>
  <c r="G136" i="23"/>
  <c r="G137" i="23"/>
  <c r="G138" i="23"/>
  <c r="G139" i="23"/>
  <c r="G140" i="23"/>
  <c r="G141" i="23"/>
  <c r="G142" i="23"/>
  <c r="G143" i="23"/>
  <c r="G144" i="23"/>
  <c r="G145" i="23"/>
  <c r="G146" i="23"/>
  <c r="J4" i="21"/>
  <c r="H4" i="22" s="1"/>
  <c r="B4" i="19"/>
  <c r="B4" i="21" s="1"/>
  <c r="B4" i="22" s="1"/>
  <c r="G4" i="19"/>
  <c r="L4" i="19"/>
  <c r="B8" i="19"/>
  <c r="C8" i="19"/>
  <c r="D8" i="19"/>
  <c r="E8" i="19"/>
  <c r="E9" i="19" s="1"/>
  <c r="B10" i="19"/>
  <c r="C10" i="19"/>
  <c r="D10" i="19"/>
  <c r="E10" i="19"/>
  <c r="E11" i="19" s="1"/>
  <c r="B12" i="19"/>
  <c r="C12" i="19"/>
  <c r="D12" i="19"/>
  <c r="E12" i="19"/>
  <c r="E13" i="19" s="1"/>
  <c r="B14" i="19"/>
  <c r="C14" i="19"/>
  <c r="D14" i="19"/>
  <c r="E14" i="19"/>
  <c r="E15" i="19" s="1"/>
  <c r="B16" i="19"/>
  <c r="C16" i="19"/>
  <c r="D16" i="19"/>
  <c r="E16" i="19"/>
  <c r="E17" i="19" s="1"/>
  <c r="B18" i="19"/>
  <c r="C18" i="19"/>
  <c r="D18" i="19"/>
  <c r="E18" i="19"/>
  <c r="E19" i="19" s="1"/>
  <c r="B20" i="19"/>
  <c r="C20" i="19"/>
  <c r="D20" i="19"/>
  <c r="E20" i="19"/>
  <c r="E21" i="19" s="1"/>
  <c r="B22" i="19"/>
  <c r="C22" i="19"/>
  <c r="D22" i="19"/>
  <c r="E22" i="19"/>
  <c r="E23" i="19" s="1"/>
  <c r="B24" i="19"/>
  <c r="C24" i="19"/>
  <c r="D24" i="19"/>
  <c r="E24" i="19"/>
  <c r="E25" i="19" s="1"/>
  <c r="B26" i="19"/>
  <c r="C26" i="19"/>
  <c r="D26" i="19"/>
  <c r="E26" i="19"/>
  <c r="E27" i="19" s="1"/>
  <c r="B28" i="19"/>
  <c r="C28" i="19"/>
  <c r="D28" i="19"/>
  <c r="E28" i="19"/>
  <c r="E29" i="19" s="1"/>
  <c r="B30" i="19"/>
  <c r="C30" i="19"/>
  <c r="D30" i="19"/>
  <c r="E30" i="19"/>
  <c r="E31" i="19" s="1"/>
  <c r="B32" i="19"/>
  <c r="C32" i="19"/>
  <c r="D32" i="19"/>
  <c r="E32" i="19"/>
  <c r="E33" i="19" s="1"/>
  <c r="B34" i="19"/>
  <c r="C34" i="19"/>
  <c r="D34" i="19"/>
  <c r="E34" i="19"/>
  <c r="E35" i="19" s="1"/>
  <c r="B36" i="19"/>
  <c r="C36" i="19"/>
  <c r="D36" i="19"/>
  <c r="E36" i="19"/>
  <c r="E37" i="19" s="1"/>
  <c r="B38" i="19"/>
  <c r="C38" i="19"/>
  <c r="D38" i="19"/>
  <c r="E38" i="19"/>
  <c r="E39" i="19" s="1"/>
  <c r="B40" i="19"/>
  <c r="C40" i="19"/>
  <c r="D40" i="19"/>
  <c r="E40" i="19"/>
  <c r="E41" i="19" s="1"/>
  <c r="B42" i="19"/>
  <c r="C42" i="19"/>
  <c r="D42" i="19"/>
  <c r="E42" i="19"/>
  <c r="E43" i="19" s="1"/>
  <c r="B44" i="19"/>
  <c r="C44" i="19"/>
  <c r="D44" i="19"/>
  <c r="E44" i="19"/>
  <c r="E45" i="19" s="1"/>
  <c r="B46" i="19"/>
  <c r="C46" i="19"/>
  <c r="D46" i="19"/>
  <c r="E46" i="19"/>
  <c r="E47" i="19" s="1"/>
  <c r="B48" i="19"/>
  <c r="C48" i="19"/>
  <c r="D48" i="19"/>
  <c r="E48" i="19"/>
  <c r="E49" i="19" s="1"/>
  <c r="B50" i="19"/>
  <c r="C50" i="19"/>
  <c r="D50" i="19"/>
  <c r="E50" i="19"/>
  <c r="E51" i="19" s="1"/>
  <c r="B52" i="19"/>
  <c r="C52" i="19"/>
  <c r="D52" i="19"/>
  <c r="E52" i="19"/>
  <c r="E53" i="19" s="1"/>
  <c r="B54" i="19"/>
  <c r="C54" i="19"/>
  <c r="D54" i="19"/>
  <c r="E54" i="19"/>
  <c r="E55" i="19" s="1"/>
  <c r="B56" i="19"/>
  <c r="C56" i="19"/>
  <c r="D56" i="19"/>
  <c r="E56" i="19"/>
  <c r="E57" i="19" s="1"/>
  <c r="B58" i="19"/>
  <c r="C58" i="19"/>
  <c r="D58" i="19"/>
  <c r="E58" i="19"/>
  <c r="E59" i="19" s="1"/>
  <c r="B60" i="19"/>
  <c r="C60" i="19"/>
  <c r="D60" i="19"/>
  <c r="E60" i="19"/>
  <c r="E61" i="19" s="1"/>
  <c r="B62" i="19"/>
  <c r="C62" i="19"/>
  <c r="D62" i="19"/>
  <c r="E62" i="19"/>
  <c r="E63" i="19" s="1"/>
  <c r="B64" i="19"/>
  <c r="C64" i="19"/>
  <c r="D64" i="19"/>
  <c r="E64" i="19"/>
  <c r="E65" i="19" s="1"/>
  <c r="B66" i="19"/>
  <c r="C66" i="19"/>
  <c r="D66" i="19"/>
  <c r="E66" i="19"/>
  <c r="E67" i="19" s="1"/>
  <c r="C9" i="12"/>
  <c r="C10" i="12"/>
  <c r="C11" i="12"/>
  <c r="C17" i="12"/>
  <c r="B6" i="17" s="1"/>
  <c r="B19" i="7"/>
  <c r="D3" i="10"/>
  <c r="B7" i="10"/>
  <c r="B7" i="4" s="1"/>
  <c r="B5" i="7" s="1"/>
  <c r="B7" i="8" s="1"/>
  <c r="B7" i="9" s="1"/>
  <c r="E12" i="10"/>
  <c r="D19" i="10"/>
  <c r="D21" i="10"/>
  <c r="D4" i="13"/>
  <c r="C2" i="15" s="1"/>
  <c r="C2" i="16" s="1"/>
  <c r="D5" i="13"/>
  <c r="C3" i="15" s="1"/>
  <c r="C3" i="16" s="1"/>
  <c r="E16" i="13"/>
  <c r="E18" i="13"/>
  <c r="A3" i="14"/>
  <c r="B3" i="14"/>
  <c r="C3" i="14"/>
  <c r="D3" i="14"/>
  <c r="E3" i="14"/>
  <c r="F3" i="14"/>
  <c r="G3" i="14"/>
  <c r="H3" i="14"/>
  <c r="I3" i="14"/>
  <c r="J3" i="14"/>
  <c r="K3" i="14"/>
  <c r="L3" i="14"/>
  <c r="M3" i="14"/>
  <c r="N3" i="14"/>
  <c r="O3" i="14"/>
  <c r="P3" i="14"/>
  <c r="Q3" i="14"/>
  <c r="R3" i="14"/>
  <c r="S3" i="14"/>
  <c r="T3" i="14"/>
  <c r="U3" i="14"/>
  <c r="V3" i="14"/>
  <c r="W3" i="14"/>
  <c r="X3" i="14"/>
  <c r="Y3" i="14"/>
  <c r="Z3" i="14"/>
  <c r="AA3" i="14"/>
  <c r="AB3" i="14"/>
  <c r="AC3" i="14"/>
  <c r="AD3" i="14"/>
  <c r="AE3" i="14"/>
  <c r="AF3" i="14"/>
  <c r="A4" i="14"/>
  <c r="B4" i="14"/>
  <c r="C4" i="14"/>
  <c r="D4" i="14"/>
  <c r="E4" i="14"/>
  <c r="F4" i="14"/>
  <c r="G4" i="14"/>
  <c r="H4" i="14"/>
  <c r="I4" i="14"/>
  <c r="J4" i="14"/>
  <c r="K4" i="14"/>
  <c r="L4" i="14"/>
  <c r="M4" i="14"/>
  <c r="N4" i="14"/>
  <c r="O4" i="14"/>
  <c r="P4" i="14"/>
  <c r="Q4" i="14"/>
  <c r="R4" i="14"/>
  <c r="S4" i="14"/>
  <c r="T4" i="14"/>
  <c r="U4" i="14"/>
  <c r="V4" i="14"/>
  <c r="W4" i="14"/>
  <c r="X4" i="14"/>
  <c r="Y4" i="14"/>
  <c r="Z4" i="14"/>
  <c r="AA4" i="14"/>
  <c r="AB4" i="14"/>
  <c r="AC4" i="14"/>
  <c r="AD4" i="14"/>
  <c r="AE4" i="14"/>
  <c r="AF4" i="14"/>
  <c r="A5" i="14"/>
  <c r="B5" i="14"/>
  <c r="C5" i="14"/>
  <c r="D5" i="14"/>
  <c r="E5" i="14"/>
  <c r="F5" i="14"/>
  <c r="G5" i="14"/>
  <c r="H5" i="14"/>
  <c r="I5" i="14"/>
  <c r="J5" i="14"/>
  <c r="K5" i="14"/>
  <c r="L5" i="14"/>
  <c r="M5" i="14"/>
  <c r="N5" i="14"/>
  <c r="O5" i="14"/>
  <c r="P5" i="14"/>
  <c r="Q5" i="14"/>
  <c r="R5" i="14"/>
  <c r="S5" i="14"/>
  <c r="T5" i="14"/>
  <c r="U5" i="14"/>
  <c r="V5" i="14"/>
  <c r="W5" i="14"/>
  <c r="X5" i="14"/>
  <c r="Y5" i="14"/>
  <c r="Z5" i="14"/>
  <c r="AA5" i="14"/>
  <c r="AB5" i="14"/>
  <c r="AC5" i="14"/>
  <c r="AD5" i="14"/>
  <c r="AE5" i="14"/>
  <c r="AI5" i="14" s="1"/>
  <c r="AF5" i="14"/>
  <c r="AH5" i="14"/>
  <c r="A6" i="14"/>
  <c r="B6" i="14"/>
  <c r="C6" i="14"/>
  <c r="D6" i="14"/>
  <c r="E6" i="14"/>
  <c r="F6" i="14"/>
  <c r="G6" i="14"/>
  <c r="H6" i="14"/>
  <c r="I6" i="14"/>
  <c r="J6" i="14"/>
  <c r="K6" i="14"/>
  <c r="AG6" i="14" s="1"/>
  <c r="AJ6" i="14" s="1"/>
  <c r="L6" i="14"/>
  <c r="M6" i="14"/>
  <c r="N6" i="14"/>
  <c r="O6" i="14"/>
  <c r="P6" i="14"/>
  <c r="Q6" i="14"/>
  <c r="R6" i="14"/>
  <c r="S6" i="14"/>
  <c r="T6" i="14"/>
  <c r="U6" i="14"/>
  <c r="V6" i="14"/>
  <c r="W6" i="14"/>
  <c r="X6" i="14"/>
  <c r="Y6" i="14"/>
  <c r="Z6" i="14"/>
  <c r="AA6" i="14"/>
  <c r="AB6" i="14"/>
  <c r="AC6" i="14"/>
  <c r="AD6" i="14"/>
  <c r="AE6" i="14"/>
  <c r="AI6" i="14" s="1"/>
  <c r="AF6" i="14"/>
  <c r="AH6" i="14"/>
  <c r="A7" i="14"/>
  <c r="B7" i="14"/>
  <c r="C7" i="14"/>
  <c r="D7" i="14"/>
  <c r="E7" i="14"/>
  <c r="F7" i="14"/>
  <c r="G7" i="14"/>
  <c r="H7" i="14"/>
  <c r="I7" i="14"/>
  <c r="J7" i="14"/>
  <c r="K7" i="14"/>
  <c r="L7" i="14"/>
  <c r="M7" i="14"/>
  <c r="N7" i="14"/>
  <c r="O7" i="14"/>
  <c r="P7" i="14"/>
  <c r="Q7" i="14"/>
  <c r="R7" i="14"/>
  <c r="S7" i="14"/>
  <c r="T7" i="14"/>
  <c r="U7" i="14"/>
  <c r="V7" i="14"/>
  <c r="W7" i="14"/>
  <c r="X7" i="14"/>
  <c r="Y7" i="14"/>
  <c r="Z7" i="14"/>
  <c r="AA7" i="14"/>
  <c r="AB7" i="14"/>
  <c r="AC7" i="14"/>
  <c r="AD7" i="14"/>
  <c r="AE7" i="14"/>
  <c r="AI7" i="14" s="1"/>
  <c r="AF7" i="14"/>
  <c r="AH7" i="14"/>
  <c r="A8" i="14"/>
  <c r="B8" i="14"/>
  <c r="C8" i="14"/>
  <c r="D8" i="14"/>
  <c r="E8" i="14"/>
  <c r="F8" i="14"/>
  <c r="G8" i="14"/>
  <c r="H8" i="14"/>
  <c r="I8" i="14"/>
  <c r="J8" i="14"/>
  <c r="K8" i="14"/>
  <c r="AG8" i="14" s="1"/>
  <c r="AJ8" i="14" s="1"/>
  <c r="L8" i="14"/>
  <c r="M8" i="14"/>
  <c r="N8" i="14"/>
  <c r="O8" i="14"/>
  <c r="P8" i="14"/>
  <c r="Q8" i="14"/>
  <c r="R8" i="14"/>
  <c r="S8" i="14"/>
  <c r="T8" i="14"/>
  <c r="U8" i="14"/>
  <c r="V8" i="14"/>
  <c r="W8" i="14"/>
  <c r="X8" i="14"/>
  <c r="Y8" i="14"/>
  <c r="Z8" i="14"/>
  <c r="AA8" i="14"/>
  <c r="AB8" i="14"/>
  <c r="AC8" i="14"/>
  <c r="AD8" i="14"/>
  <c r="AE8" i="14"/>
  <c r="AI8" i="14" s="1"/>
  <c r="AF8" i="14"/>
  <c r="AH8" i="14"/>
  <c r="A9" i="14"/>
  <c r="B9" i="14"/>
  <c r="C9" i="14"/>
  <c r="D9" i="14"/>
  <c r="E9" i="14"/>
  <c r="F9" i="14"/>
  <c r="G9" i="14"/>
  <c r="H9" i="14"/>
  <c r="I9" i="14"/>
  <c r="J9" i="14"/>
  <c r="K9" i="14"/>
  <c r="L9" i="14"/>
  <c r="M9" i="14"/>
  <c r="N9" i="14"/>
  <c r="O9" i="14"/>
  <c r="P9" i="14"/>
  <c r="Q9" i="14"/>
  <c r="R9" i="14"/>
  <c r="S9" i="14"/>
  <c r="T9" i="14"/>
  <c r="U9" i="14"/>
  <c r="V9" i="14"/>
  <c r="W9" i="14"/>
  <c r="X9" i="14"/>
  <c r="Y9" i="14"/>
  <c r="Z9" i="14"/>
  <c r="AA9" i="14"/>
  <c r="AB9" i="14"/>
  <c r="AC9" i="14"/>
  <c r="AD9" i="14"/>
  <c r="AE9" i="14"/>
  <c r="AF9" i="14"/>
  <c r="AH9" i="14"/>
  <c r="AI9" i="14"/>
  <c r="A10" i="14"/>
  <c r="B10" i="14"/>
  <c r="C10" i="14"/>
  <c r="D10" i="14"/>
  <c r="E10" i="14"/>
  <c r="F10" i="14"/>
  <c r="G10" i="14"/>
  <c r="H10" i="14"/>
  <c r="I10" i="14"/>
  <c r="J10" i="14"/>
  <c r="K10" i="14"/>
  <c r="L10" i="14"/>
  <c r="AG10" i="14" s="1"/>
  <c r="AJ10" i="14" s="1"/>
  <c r="M10" i="14"/>
  <c r="N10" i="14"/>
  <c r="O10" i="14"/>
  <c r="P10" i="14"/>
  <c r="Q10" i="14"/>
  <c r="R10" i="14"/>
  <c r="S10" i="14"/>
  <c r="T10" i="14"/>
  <c r="U10" i="14"/>
  <c r="V10" i="14"/>
  <c r="W10" i="14"/>
  <c r="X10" i="14"/>
  <c r="Y10" i="14"/>
  <c r="Z10" i="14"/>
  <c r="AA10" i="14"/>
  <c r="AB10" i="14"/>
  <c r="AC10" i="14"/>
  <c r="AD10" i="14"/>
  <c r="AE10" i="14"/>
  <c r="AI10" i="14" s="1"/>
  <c r="AF10" i="14"/>
  <c r="AH10" i="14"/>
  <c r="A11" i="14"/>
  <c r="B11" i="14"/>
  <c r="C11" i="14"/>
  <c r="D11" i="14"/>
  <c r="E11" i="14"/>
  <c r="F11" i="14"/>
  <c r="G11" i="14"/>
  <c r="H11" i="14"/>
  <c r="I11" i="14"/>
  <c r="J11" i="14"/>
  <c r="K11" i="14"/>
  <c r="L11" i="14"/>
  <c r="M11" i="14"/>
  <c r="N11" i="14"/>
  <c r="O11" i="14"/>
  <c r="P11" i="14"/>
  <c r="Q11" i="14"/>
  <c r="R11" i="14"/>
  <c r="S11" i="14"/>
  <c r="T11" i="14"/>
  <c r="U11" i="14"/>
  <c r="V11" i="14"/>
  <c r="W11" i="14"/>
  <c r="X11" i="14"/>
  <c r="Y11" i="14"/>
  <c r="Z11" i="14"/>
  <c r="AA11" i="14"/>
  <c r="AB11" i="14"/>
  <c r="AC11" i="14"/>
  <c r="AD11" i="14"/>
  <c r="AE11" i="14"/>
  <c r="AI11" i="14" s="1"/>
  <c r="AF11" i="14"/>
  <c r="AH11" i="14"/>
  <c r="A12" i="14"/>
  <c r="B12" i="14"/>
  <c r="C12" i="14"/>
  <c r="D12" i="14"/>
  <c r="E12" i="14"/>
  <c r="F12" i="14"/>
  <c r="G12" i="14"/>
  <c r="H12" i="14"/>
  <c r="I12" i="14"/>
  <c r="J12" i="14"/>
  <c r="K12" i="14"/>
  <c r="L12" i="14"/>
  <c r="M12" i="14"/>
  <c r="N12" i="14"/>
  <c r="O12" i="14"/>
  <c r="P12" i="14"/>
  <c r="Q12" i="14"/>
  <c r="R12" i="14"/>
  <c r="S12" i="14"/>
  <c r="T12" i="14"/>
  <c r="U12" i="14"/>
  <c r="V12" i="14"/>
  <c r="W12" i="14"/>
  <c r="X12" i="14"/>
  <c r="Y12" i="14"/>
  <c r="Z12" i="14"/>
  <c r="AA12" i="14"/>
  <c r="AB12" i="14"/>
  <c r="AC12" i="14"/>
  <c r="AD12" i="14"/>
  <c r="AE12" i="14"/>
  <c r="AI12" i="14" s="1"/>
  <c r="AF12" i="14"/>
  <c r="AH12" i="14"/>
  <c r="A13" i="14"/>
  <c r="B13" i="14"/>
  <c r="C13" i="14"/>
  <c r="D13" i="14"/>
  <c r="E13" i="14"/>
  <c r="F13" i="14"/>
  <c r="G13" i="14"/>
  <c r="H13" i="14"/>
  <c r="I13" i="14"/>
  <c r="J13" i="14"/>
  <c r="K13" i="14"/>
  <c r="L13" i="14"/>
  <c r="M13" i="14"/>
  <c r="N13" i="14"/>
  <c r="O13" i="14"/>
  <c r="P13" i="14"/>
  <c r="Q13" i="14"/>
  <c r="R13" i="14"/>
  <c r="S13" i="14"/>
  <c r="T13" i="14"/>
  <c r="U13" i="14"/>
  <c r="V13" i="14"/>
  <c r="W13" i="14"/>
  <c r="X13" i="14"/>
  <c r="Y13" i="14"/>
  <c r="Z13" i="14"/>
  <c r="AA13" i="14"/>
  <c r="AB13" i="14"/>
  <c r="AC13" i="14"/>
  <c r="AD13" i="14"/>
  <c r="AE13" i="14"/>
  <c r="AF13" i="14"/>
  <c r="AH13" i="14"/>
  <c r="AI13" i="14"/>
  <c r="B4" i="17"/>
  <c r="B5" i="17"/>
  <c r="C18" i="17"/>
  <c r="C26" i="17"/>
  <c r="C28" i="17"/>
  <c r="C29" i="17"/>
  <c r="C30" i="17"/>
  <c r="B30" i="17" s="1"/>
  <c r="B8" i="4"/>
  <c r="B6" i="7" s="1"/>
  <c r="B8" i="8" s="1"/>
  <c r="B8" i="9" s="1"/>
  <c r="B9" i="4"/>
  <c r="B7" i="7" s="1"/>
  <c r="B9" i="8" s="1"/>
  <c r="B9" i="9" s="1"/>
  <c r="B10" i="4"/>
  <c r="B8" i="7" s="1"/>
  <c r="B10" i="8" s="1"/>
  <c r="B10" i="9" s="1"/>
  <c r="B11" i="4"/>
  <c r="B9" i="7" s="1"/>
  <c r="B11" i="8" s="1"/>
  <c r="B11" i="9" s="1"/>
  <c r="C22" i="4"/>
  <c r="C41" i="4"/>
  <c r="B43" i="4" s="1"/>
  <c r="A43" i="4"/>
  <c r="B49" i="4"/>
  <c r="B2" i="24"/>
  <c r="C2" i="24"/>
  <c r="D2" i="24"/>
  <c r="E2" i="24"/>
  <c r="F2" i="24"/>
  <c r="G2" i="24"/>
  <c r="H2" i="24"/>
  <c r="B3" i="24"/>
  <c r="C3" i="24"/>
  <c r="D3" i="24"/>
  <c r="E3" i="24"/>
  <c r="F3" i="24"/>
  <c r="G3" i="24"/>
  <c r="H3" i="24"/>
  <c r="B4" i="24"/>
  <c r="C4" i="24"/>
  <c r="D4" i="24"/>
  <c r="E4" i="24"/>
  <c r="F4" i="24"/>
  <c r="G4" i="24"/>
  <c r="H4" i="24"/>
  <c r="B5" i="24"/>
  <c r="C5" i="24"/>
  <c r="D5" i="24"/>
  <c r="E5" i="24"/>
  <c r="F5" i="24"/>
  <c r="G5" i="24"/>
  <c r="H5" i="24"/>
  <c r="B6" i="24"/>
  <c r="C6" i="24"/>
  <c r="D6" i="24"/>
  <c r="E6" i="24"/>
  <c r="F6" i="24"/>
  <c r="G6" i="24"/>
  <c r="H6" i="24"/>
  <c r="B7" i="24"/>
  <c r="C7" i="24"/>
  <c r="D7" i="24"/>
  <c r="E7" i="24"/>
  <c r="F7" i="24"/>
  <c r="G7" i="24"/>
  <c r="H7" i="24"/>
  <c r="D4" i="11"/>
  <c r="D5" i="11"/>
  <c r="B6" i="16" s="1"/>
  <c r="D18" i="11"/>
  <c r="D27" i="13" s="1"/>
  <c r="D3" i="6"/>
  <c r="B21" i="6"/>
  <c r="B22" i="6"/>
  <c r="B20" i="7" s="1"/>
  <c r="B23" i="6"/>
  <c r="B21" i="7" s="1"/>
  <c r="B24" i="6"/>
  <c r="B22" i="7" s="1"/>
  <c r="B25" i="6"/>
  <c r="B23" i="7" s="1"/>
  <c r="O18" i="18" l="1"/>
  <c r="O21" i="18"/>
  <c r="O36" i="18"/>
  <c r="N18" i="18"/>
  <c r="F91" i="15"/>
  <c r="AG12" i="14"/>
  <c r="AJ12" i="14" s="1"/>
  <c r="L31" i="18"/>
  <c r="L7" i="18"/>
  <c r="F60" i="15"/>
  <c r="N22" i="15"/>
  <c r="N42" i="18"/>
  <c r="N51" i="18" s="1"/>
  <c r="N16" i="18"/>
  <c r="F94" i="16"/>
  <c r="L28" i="15"/>
  <c r="D68" i="16" s="1"/>
  <c r="I5" i="24"/>
  <c r="N33" i="18"/>
  <c r="O33" i="18" s="1"/>
  <c r="N9" i="18"/>
  <c r="O9" i="18" s="1"/>
  <c r="F68" i="15"/>
  <c r="F77" i="16"/>
  <c r="N22" i="18"/>
  <c r="F90" i="16"/>
  <c r="D36" i="21"/>
  <c r="D36" i="22" s="1"/>
  <c r="D67" i="19"/>
  <c r="B36" i="21"/>
  <c r="B36" i="22" s="1"/>
  <c r="B67" i="19"/>
  <c r="D35" i="21"/>
  <c r="D35" i="22" s="1"/>
  <c r="D65" i="19"/>
  <c r="B35" i="21"/>
  <c r="B35" i="22" s="1"/>
  <c r="B65" i="19"/>
  <c r="D34" i="21"/>
  <c r="D34" i="22" s="1"/>
  <c r="D63" i="19"/>
  <c r="B34" i="21"/>
  <c r="B34" i="22" s="1"/>
  <c r="B63" i="19"/>
  <c r="D33" i="21"/>
  <c r="D33" i="22" s="1"/>
  <c r="D61" i="19"/>
  <c r="B33" i="21"/>
  <c r="B33" i="22" s="1"/>
  <c r="B61" i="19"/>
  <c r="D32" i="21"/>
  <c r="D32" i="22" s="1"/>
  <c r="D59" i="19"/>
  <c r="B32" i="21"/>
  <c r="B32" i="22" s="1"/>
  <c r="B59" i="19"/>
  <c r="D31" i="21"/>
  <c r="D31" i="22" s="1"/>
  <c r="D57" i="19"/>
  <c r="B31" i="21"/>
  <c r="B31" i="22" s="1"/>
  <c r="B57" i="19"/>
  <c r="D30" i="21"/>
  <c r="D30" i="22" s="1"/>
  <c r="D55" i="19"/>
  <c r="B30" i="21"/>
  <c r="B30" i="22" s="1"/>
  <c r="B55" i="19"/>
  <c r="D29" i="21"/>
  <c r="D29" i="22" s="1"/>
  <c r="D53" i="19"/>
  <c r="B29" i="21"/>
  <c r="B29" i="22" s="1"/>
  <c r="B53" i="19"/>
  <c r="D28" i="21"/>
  <c r="D28" i="22" s="1"/>
  <c r="D51" i="19"/>
  <c r="B28" i="21"/>
  <c r="B28" i="22" s="1"/>
  <c r="B51" i="19"/>
  <c r="D27" i="21"/>
  <c r="D27" i="22" s="1"/>
  <c r="D49" i="19"/>
  <c r="B27" i="21"/>
  <c r="B27" i="22" s="1"/>
  <c r="B49" i="19"/>
  <c r="D26" i="21"/>
  <c r="D26" i="22" s="1"/>
  <c r="D47" i="19"/>
  <c r="B26" i="21"/>
  <c r="B26" i="22" s="1"/>
  <c r="B47" i="19"/>
  <c r="D25" i="21"/>
  <c r="D25" i="22" s="1"/>
  <c r="D45" i="19"/>
  <c r="B25" i="21"/>
  <c r="B25" i="22" s="1"/>
  <c r="B45" i="19"/>
  <c r="D24" i="21"/>
  <c r="D24" i="22" s="1"/>
  <c r="D43" i="19"/>
  <c r="B24" i="21"/>
  <c r="B24" i="22" s="1"/>
  <c r="B43" i="19"/>
  <c r="D23" i="21"/>
  <c r="D23" i="22" s="1"/>
  <c r="D41" i="19"/>
  <c r="B23" i="21"/>
  <c r="B23" i="22" s="1"/>
  <c r="B41" i="19"/>
  <c r="D22" i="21"/>
  <c r="D22" i="22" s="1"/>
  <c r="D39" i="19"/>
  <c r="B22" i="21"/>
  <c r="B22" i="22" s="1"/>
  <c r="B39" i="19"/>
  <c r="D21" i="21"/>
  <c r="D21" i="22" s="1"/>
  <c r="D37" i="19"/>
  <c r="B21" i="21"/>
  <c r="B21" i="22" s="1"/>
  <c r="B37" i="19"/>
  <c r="D20" i="21"/>
  <c r="D20" i="22" s="1"/>
  <c r="D35" i="19"/>
  <c r="B20" i="21"/>
  <c r="B20" i="22" s="1"/>
  <c r="B35" i="19"/>
  <c r="D19" i="21"/>
  <c r="D19" i="22" s="1"/>
  <c r="D33" i="19"/>
  <c r="B19" i="21"/>
  <c r="B19" i="22" s="1"/>
  <c r="B33" i="19"/>
  <c r="D18" i="21"/>
  <c r="D18" i="22" s="1"/>
  <c r="D31" i="19"/>
  <c r="B18" i="21"/>
  <c r="B18" i="22" s="1"/>
  <c r="B31" i="19"/>
  <c r="D17" i="21"/>
  <c r="D17" i="22" s="1"/>
  <c r="D29" i="19"/>
  <c r="B17" i="21"/>
  <c r="B17" i="22" s="1"/>
  <c r="B29" i="19"/>
  <c r="D16" i="21"/>
  <c r="D16" i="22" s="1"/>
  <c r="D27" i="19"/>
  <c r="B16" i="21"/>
  <c r="B16" i="22" s="1"/>
  <c r="B27" i="19"/>
  <c r="D15" i="21"/>
  <c r="D15" i="22" s="1"/>
  <c r="D25" i="19"/>
  <c r="B15" i="21"/>
  <c r="B15" i="22" s="1"/>
  <c r="B25" i="19"/>
  <c r="D14" i="21"/>
  <c r="D14" i="22" s="1"/>
  <c r="D23" i="19"/>
  <c r="B14" i="21"/>
  <c r="B14" i="22" s="1"/>
  <c r="B23" i="19"/>
  <c r="D13" i="21"/>
  <c r="D13" i="22" s="1"/>
  <c r="D21" i="19"/>
  <c r="B13" i="21"/>
  <c r="B13" i="22" s="1"/>
  <c r="B21" i="19"/>
  <c r="D12" i="21"/>
  <c r="D12" i="22" s="1"/>
  <c r="D19" i="19"/>
  <c r="B12" i="21"/>
  <c r="B12" i="22" s="1"/>
  <c r="B19" i="19"/>
  <c r="D11" i="21"/>
  <c r="D11" i="22" s="1"/>
  <c r="D17" i="19"/>
  <c r="B11" i="21"/>
  <c r="B11" i="22" s="1"/>
  <c r="B17" i="19"/>
  <c r="D10" i="21"/>
  <c r="D10" i="22" s="1"/>
  <c r="D15" i="19"/>
  <c r="B10" i="21"/>
  <c r="B10" i="22" s="1"/>
  <c r="B15" i="19"/>
  <c r="D9" i="21"/>
  <c r="D9" i="22" s="1"/>
  <c r="D13" i="19"/>
  <c r="B9" i="21"/>
  <c r="B9" i="22" s="1"/>
  <c r="B13" i="19"/>
  <c r="D8" i="21"/>
  <c r="D8" i="22" s="1"/>
  <c r="D11" i="19"/>
  <c r="B8" i="21"/>
  <c r="B8" i="22" s="1"/>
  <c r="B11" i="19"/>
  <c r="D7" i="21"/>
  <c r="D7" i="22" s="1"/>
  <c r="D9" i="19"/>
  <c r="B7" i="21"/>
  <c r="B7" i="22" s="1"/>
  <c r="B9" i="19"/>
  <c r="C16" i="12"/>
  <c r="B15" i="4" s="1"/>
  <c r="C36" i="21"/>
  <c r="C36" i="22" s="1"/>
  <c r="C67" i="19"/>
  <c r="C35" i="21"/>
  <c r="C35" i="22" s="1"/>
  <c r="C65" i="19"/>
  <c r="C34" i="21"/>
  <c r="C34" i="22" s="1"/>
  <c r="C63" i="19"/>
  <c r="C33" i="21"/>
  <c r="C33" i="22" s="1"/>
  <c r="C61" i="19"/>
  <c r="C32" i="21"/>
  <c r="C32" i="22" s="1"/>
  <c r="C59" i="19"/>
  <c r="C31" i="21"/>
  <c r="C31" i="22" s="1"/>
  <c r="C57" i="19"/>
  <c r="C30" i="21"/>
  <c r="C30" i="22" s="1"/>
  <c r="C55" i="19"/>
  <c r="C29" i="21"/>
  <c r="C29" i="22" s="1"/>
  <c r="C53" i="19"/>
  <c r="C28" i="21"/>
  <c r="C28" i="22" s="1"/>
  <c r="C51" i="19"/>
  <c r="C27" i="21"/>
  <c r="C27" i="22" s="1"/>
  <c r="C49" i="19"/>
  <c r="C26" i="21"/>
  <c r="C26" i="22" s="1"/>
  <c r="C47" i="19"/>
  <c r="C25" i="21"/>
  <c r="C25" i="22" s="1"/>
  <c r="C45" i="19"/>
  <c r="C24" i="21"/>
  <c r="C24" i="22" s="1"/>
  <c r="C43" i="19"/>
  <c r="C23" i="21"/>
  <c r="C23" i="22" s="1"/>
  <c r="C41" i="19"/>
  <c r="C22" i="21"/>
  <c r="C22" i="22" s="1"/>
  <c r="C39" i="19"/>
  <c r="C21" i="21"/>
  <c r="C21" i="22" s="1"/>
  <c r="C37" i="19"/>
  <c r="C20" i="21"/>
  <c r="C20" i="22" s="1"/>
  <c r="C35" i="19"/>
  <c r="C19" i="21"/>
  <c r="C19" i="22" s="1"/>
  <c r="C33" i="19"/>
  <c r="C18" i="21"/>
  <c r="C18" i="22" s="1"/>
  <c r="C31" i="19"/>
  <c r="C17" i="21"/>
  <c r="C17" i="22" s="1"/>
  <c r="C29" i="19"/>
  <c r="C16" i="21"/>
  <c r="C16" i="22" s="1"/>
  <c r="C27" i="19"/>
  <c r="C15" i="21"/>
  <c r="C15" i="22" s="1"/>
  <c r="C25" i="19"/>
  <c r="C14" i="21"/>
  <c r="C14" i="22" s="1"/>
  <c r="C23" i="19"/>
  <c r="C13" i="21"/>
  <c r="C13" i="22" s="1"/>
  <c r="C21" i="19"/>
  <c r="C12" i="21"/>
  <c r="C12" i="22" s="1"/>
  <c r="C19" i="19"/>
  <c r="C11" i="21"/>
  <c r="C11" i="22" s="1"/>
  <c r="C17" i="19"/>
  <c r="C10" i="21"/>
  <c r="C10" i="22" s="1"/>
  <c r="C15" i="19"/>
  <c r="C9" i="21"/>
  <c r="C9" i="22" s="1"/>
  <c r="C13" i="19"/>
  <c r="C8" i="21"/>
  <c r="C8" i="22" s="1"/>
  <c r="C11" i="19"/>
  <c r="C7" i="21"/>
  <c r="C7" i="22" s="1"/>
  <c r="C9" i="19"/>
  <c r="O43" i="18"/>
  <c r="C29" i="2" s="1"/>
  <c r="F66" i="16"/>
  <c r="F93" i="15"/>
  <c r="I46" i="15"/>
  <c r="I47" i="15" s="1"/>
  <c r="K40" i="15"/>
  <c r="J37" i="15"/>
  <c r="D80" i="15" s="1"/>
  <c r="M31" i="15"/>
  <c r="F28" i="15"/>
  <c r="F29" i="15" s="1"/>
  <c r="E62" i="15" s="1"/>
  <c r="H22" i="15"/>
  <c r="N13" i="15"/>
  <c r="O16" i="18"/>
  <c r="M22" i="15"/>
  <c r="I3" i="24"/>
  <c r="F87" i="16"/>
  <c r="F74" i="16"/>
  <c r="F65" i="16"/>
  <c r="H46" i="15"/>
  <c r="H47" i="15" s="1"/>
  <c r="E92" i="15" s="1"/>
  <c r="J40" i="15"/>
  <c r="I37" i="15"/>
  <c r="I38" i="15" s="1"/>
  <c r="E79" i="16" s="1"/>
  <c r="L31" i="15"/>
  <c r="C28" i="15"/>
  <c r="D59" i="15" s="1"/>
  <c r="G22" i="15"/>
  <c r="O18" i="15"/>
  <c r="C8" i="15" s="1"/>
  <c r="I13" i="15"/>
  <c r="AG9" i="14"/>
  <c r="AJ9" i="14" s="1"/>
  <c r="O22" i="18"/>
  <c r="O10" i="18"/>
  <c r="J46" i="15"/>
  <c r="J47" i="15" s="1"/>
  <c r="N50" i="18"/>
  <c r="B23" i="4" s="1"/>
  <c r="I4" i="24"/>
  <c r="F73" i="16"/>
  <c r="G46" i="15"/>
  <c r="I40" i="15"/>
  <c r="E37" i="15"/>
  <c r="D75" i="16" s="1"/>
  <c r="K31" i="15"/>
  <c r="D22" i="15"/>
  <c r="H13" i="15"/>
  <c r="O42" i="18"/>
  <c r="O28" i="18"/>
  <c r="K37" i="15"/>
  <c r="D81" i="15" s="1"/>
  <c r="I7" i="24"/>
  <c r="AG11" i="14"/>
  <c r="AJ11" i="14" s="1"/>
  <c r="AG7" i="14"/>
  <c r="AJ7" i="14" s="1"/>
  <c r="F81" i="16"/>
  <c r="F70" i="16"/>
  <c r="C5" i="16"/>
  <c r="F62" i="15"/>
  <c r="C46" i="15"/>
  <c r="D87" i="16" s="1"/>
  <c r="H40" i="15"/>
  <c r="D37" i="15"/>
  <c r="D38" i="15" s="1"/>
  <c r="E74" i="15" s="1"/>
  <c r="F31" i="15"/>
  <c r="C22" i="15"/>
  <c r="E13" i="15"/>
  <c r="L35" i="18"/>
  <c r="N32" i="18"/>
  <c r="O32" i="18" s="1"/>
  <c r="L29" i="18"/>
  <c r="O29" i="18" s="1"/>
  <c r="N26" i="18"/>
  <c r="O26" i="18" s="1"/>
  <c r="L23" i="18"/>
  <c r="N20" i="18"/>
  <c r="L17" i="18"/>
  <c r="N14" i="18"/>
  <c r="L11" i="18"/>
  <c r="N8" i="18"/>
  <c r="D40" i="15"/>
  <c r="E31" i="15"/>
  <c r="D13" i="15"/>
  <c r="AG13" i="14"/>
  <c r="AJ13" i="14" s="1"/>
  <c r="AG5" i="14"/>
  <c r="AJ5" i="14" s="1"/>
  <c r="O34" i="18"/>
  <c r="G28" i="15"/>
  <c r="G29" i="15" s="1"/>
  <c r="E63" i="16" s="1"/>
  <c r="I6" i="24"/>
  <c r="O35" i="18"/>
  <c r="O23" i="18"/>
  <c r="O20" i="18"/>
  <c r="O17" i="18"/>
  <c r="O14" i="18"/>
  <c r="O11" i="18"/>
  <c r="O8" i="18"/>
  <c r="O18" i="16"/>
  <c r="C8" i="16" s="1"/>
  <c r="F82" i="15"/>
  <c r="C40" i="15"/>
  <c r="M28" i="15"/>
  <c r="D69" i="15" s="1"/>
  <c r="O19" i="18"/>
  <c r="D98" i="15"/>
  <c r="D98" i="16"/>
  <c r="N47" i="15"/>
  <c r="O25" i="18"/>
  <c r="O7" i="18"/>
  <c r="E94" i="15"/>
  <c r="E94" i="16"/>
  <c r="E63" i="15"/>
  <c r="E93" i="15"/>
  <c r="E93" i="16"/>
  <c r="E74" i="16"/>
  <c r="O31" i="18"/>
  <c r="E92" i="16"/>
  <c r="I28" i="16"/>
  <c r="I29" i="16" s="1"/>
  <c r="J22" i="16"/>
  <c r="K13" i="16"/>
  <c r="D62" i="15"/>
  <c r="M46" i="15"/>
  <c r="N40" i="15"/>
  <c r="F84" i="16"/>
  <c r="F76" i="16"/>
  <c r="D59" i="16"/>
  <c r="D46" i="16"/>
  <c r="D47" i="16" s="1"/>
  <c r="E40" i="16"/>
  <c r="F37" i="16"/>
  <c r="F38" i="16" s="1"/>
  <c r="L46" i="15"/>
  <c r="M40" i="15"/>
  <c r="N37" i="15"/>
  <c r="D94" i="16"/>
  <c r="G28" i="16"/>
  <c r="G29" i="16" s="1"/>
  <c r="H22" i="16"/>
  <c r="I13" i="16"/>
  <c r="F96" i="15"/>
  <c r="F88" i="15"/>
  <c r="K46" i="15"/>
  <c r="L40" i="15"/>
  <c r="M37" i="15"/>
  <c r="N31" i="15"/>
  <c r="C29" i="15"/>
  <c r="N28" i="15"/>
  <c r="J31" i="15"/>
  <c r="K28" i="15"/>
  <c r="L22" i="15"/>
  <c r="M13" i="15"/>
  <c r="C28" i="16"/>
  <c r="C29" i="16" s="1"/>
  <c r="D22" i="16"/>
  <c r="F46" i="15"/>
  <c r="G40" i="15"/>
  <c r="H37" i="15"/>
  <c r="I31" i="15"/>
  <c r="J28" i="15"/>
  <c r="K22" i="15"/>
  <c r="L13" i="15"/>
  <c r="E46" i="15"/>
  <c r="F40" i="15"/>
  <c r="G37" i="15"/>
  <c r="H31" i="15"/>
  <c r="I28" i="15"/>
  <c r="J22" i="15"/>
  <c r="K13" i="15"/>
  <c r="C13" i="16"/>
  <c r="O48" i="18"/>
  <c r="D82" i="16"/>
  <c r="D74" i="16"/>
  <c r="D46" i="15"/>
  <c r="E40" i="15"/>
  <c r="F37" i="15"/>
  <c r="G31" i="15"/>
  <c r="H28" i="15"/>
  <c r="I22" i="15"/>
  <c r="J13" i="15"/>
  <c r="D93" i="16"/>
  <c r="D94" i="15"/>
  <c r="C37" i="15"/>
  <c r="D31" i="15"/>
  <c r="E28" i="15"/>
  <c r="F22" i="15"/>
  <c r="G13" i="15"/>
  <c r="D93" i="15"/>
  <c r="C31" i="15"/>
  <c r="D28" i="15"/>
  <c r="E22" i="15"/>
  <c r="F13" i="15"/>
  <c r="L38" i="15"/>
  <c r="C13" i="15"/>
  <c r="O47" i="18"/>
  <c r="D80" i="16"/>
  <c r="J38" i="15"/>
  <c r="I46" i="16"/>
  <c r="I47" i="16" s="1"/>
  <c r="J40" i="16"/>
  <c r="K37" i="16"/>
  <c r="K38" i="16" s="1"/>
  <c r="G46" i="16"/>
  <c r="G47" i="16" s="1"/>
  <c r="H40" i="16"/>
  <c r="I37" i="16"/>
  <c r="I38" i="16" s="1"/>
  <c r="J31" i="16"/>
  <c r="F46" i="16"/>
  <c r="F47" i="16" s="1"/>
  <c r="G40" i="16"/>
  <c r="H37" i="16"/>
  <c r="H38" i="16" s="1"/>
  <c r="I31" i="16"/>
  <c r="D68" i="15" l="1"/>
  <c r="D79" i="15"/>
  <c r="L29" i="15"/>
  <c r="E79" i="15"/>
  <c r="D79" i="16"/>
  <c r="N52" i="18"/>
  <c r="D74" i="15"/>
  <c r="B26" i="2"/>
  <c r="O50" i="18"/>
  <c r="B24" i="4" s="1"/>
  <c r="K38" i="15"/>
  <c r="E62" i="16"/>
  <c r="L13" i="16"/>
  <c r="C31" i="16"/>
  <c r="M22" i="16"/>
  <c r="D31" i="16"/>
  <c r="C37" i="16"/>
  <c r="C38" i="16" s="1"/>
  <c r="E31" i="16"/>
  <c r="D37" i="16"/>
  <c r="D38" i="16" s="1"/>
  <c r="I40" i="16"/>
  <c r="N28" i="16"/>
  <c r="N29" i="16" s="1"/>
  <c r="F13" i="16"/>
  <c r="E22" i="16"/>
  <c r="D28" i="16"/>
  <c r="D29" i="16" s="1"/>
  <c r="K31" i="16"/>
  <c r="J37" i="16"/>
  <c r="J38" i="16" s="1"/>
  <c r="G13" i="16"/>
  <c r="F22" i="16"/>
  <c r="E28" i="16"/>
  <c r="E29" i="16" s="1"/>
  <c r="M31" i="16"/>
  <c r="L37" i="16"/>
  <c r="L38" i="16" s="1"/>
  <c r="H46" i="16"/>
  <c r="H47" i="16" s="1"/>
  <c r="N13" i="16"/>
  <c r="L28" i="16"/>
  <c r="L29" i="16" s="1"/>
  <c r="K40" i="16"/>
  <c r="H13" i="16"/>
  <c r="G22" i="16"/>
  <c r="F28" i="16"/>
  <c r="F29" i="16" s="1"/>
  <c r="C40" i="16"/>
  <c r="J46" i="16"/>
  <c r="J47" i="16" s="1"/>
  <c r="D63" i="15"/>
  <c r="N31" i="16"/>
  <c r="N37" i="16"/>
  <c r="N38" i="16" s="1"/>
  <c r="D92" i="15"/>
  <c r="D92" i="16"/>
  <c r="D13" i="16"/>
  <c r="J13" i="16"/>
  <c r="M29" i="15"/>
  <c r="D69" i="16"/>
  <c r="M13" i="16"/>
  <c r="M40" i="16"/>
  <c r="C22" i="16"/>
  <c r="E37" i="16"/>
  <c r="E38" i="16" s="1"/>
  <c r="I22" i="16"/>
  <c r="G37" i="16"/>
  <c r="G38" i="16" s="1"/>
  <c r="D91" i="15"/>
  <c r="D91" i="16"/>
  <c r="G47" i="15"/>
  <c r="E91" i="15" s="1"/>
  <c r="D87" i="15"/>
  <c r="N22" i="16"/>
  <c r="M37" i="16"/>
  <c r="M38" i="16" s="1"/>
  <c r="M28" i="16"/>
  <c r="M29" i="16" s="1"/>
  <c r="D40" i="16"/>
  <c r="H28" i="16"/>
  <c r="H29" i="16" s="1"/>
  <c r="F40" i="16"/>
  <c r="O52" i="18"/>
  <c r="B30" i="4" s="1"/>
  <c r="C47" i="15"/>
  <c r="E87" i="16" s="1"/>
  <c r="D81" i="16"/>
  <c r="F31" i="16"/>
  <c r="H31" i="16"/>
  <c r="N40" i="16"/>
  <c r="K22" i="16"/>
  <c r="L22" i="16"/>
  <c r="L40" i="16"/>
  <c r="L46" i="16"/>
  <c r="L47" i="16" s="1"/>
  <c r="M46" i="16"/>
  <c r="M47" i="16" s="1"/>
  <c r="D63" i="16"/>
  <c r="J28" i="16"/>
  <c r="J29" i="16" s="1"/>
  <c r="K28" i="16"/>
  <c r="K29" i="16" s="1"/>
  <c r="L31" i="16"/>
  <c r="K46" i="16"/>
  <c r="K47" i="16" s="1"/>
  <c r="N46" i="16"/>
  <c r="N47" i="16" s="1"/>
  <c r="D62" i="16"/>
  <c r="E13" i="16"/>
  <c r="C46" i="16"/>
  <c r="C47" i="16" s="1"/>
  <c r="G31" i="16"/>
  <c r="E46" i="16"/>
  <c r="E47" i="16" s="1"/>
  <c r="E38" i="15"/>
  <c r="D75" i="15"/>
  <c r="D95" i="16"/>
  <c r="K47" i="15"/>
  <c r="D95" i="15"/>
  <c r="J29" i="15"/>
  <c r="D66" i="15"/>
  <c r="D66" i="16"/>
  <c r="D97" i="16"/>
  <c r="M47" i="15"/>
  <c r="D97" i="15"/>
  <c r="H38" i="15"/>
  <c r="D78" i="16"/>
  <c r="D78" i="15"/>
  <c r="D90" i="15"/>
  <c r="F47" i="15"/>
  <c r="D90" i="16"/>
  <c r="E81" i="15"/>
  <c r="E81" i="16"/>
  <c r="H29" i="15"/>
  <c r="D64" i="15"/>
  <c r="D64" i="16"/>
  <c r="F38" i="15"/>
  <c r="D76" i="15"/>
  <c r="D76" i="16"/>
  <c r="D47" i="15"/>
  <c r="D88" i="16"/>
  <c r="D88" i="15"/>
  <c r="E82" i="15"/>
  <c r="E82" i="16"/>
  <c r="N38" i="15"/>
  <c r="D84" i="15"/>
  <c r="D84" i="16"/>
  <c r="D60" i="16"/>
  <c r="D60" i="15"/>
  <c r="D29" i="15"/>
  <c r="D96" i="16"/>
  <c r="L47" i="15"/>
  <c r="D96" i="15"/>
  <c r="D70" i="16"/>
  <c r="N29" i="15"/>
  <c r="D70" i="15"/>
  <c r="K29" i="15"/>
  <c r="D67" i="15"/>
  <c r="D67" i="16"/>
  <c r="E98" i="16"/>
  <c r="E98" i="15"/>
  <c r="I29" i="15"/>
  <c r="D65" i="15"/>
  <c r="D65" i="16"/>
  <c r="E68" i="16"/>
  <c r="E68" i="15"/>
  <c r="D61" i="16"/>
  <c r="D61" i="15"/>
  <c r="E29" i="15"/>
  <c r="G38" i="15"/>
  <c r="D77" i="15"/>
  <c r="D77" i="16"/>
  <c r="E59" i="15"/>
  <c r="E59" i="16"/>
  <c r="D73" i="15"/>
  <c r="D73" i="16"/>
  <c r="C38" i="15"/>
  <c r="E47" i="15"/>
  <c r="D89" i="16"/>
  <c r="D89" i="15"/>
  <c r="D83" i="15"/>
  <c r="M38" i="15"/>
  <c r="D83" i="16"/>
  <c r="E80" i="15"/>
  <c r="E80" i="16"/>
  <c r="E87" i="15"/>
  <c r="O51" i="18"/>
  <c r="O29" i="16" l="1"/>
  <c r="O27" i="16" s="1"/>
  <c r="D8" i="16" s="1"/>
  <c r="O47" i="16"/>
  <c r="O45" i="16" s="1"/>
  <c r="F8" i="16" s="1"/>
  <c r="O38" i="16"/>
  <c r="O36" i="16" s="1"/>
  <c r="E8" i="16" s="1"/>
  <c r="E69" i="16"/>
  <c r="E69" i="15"/>
  <c r="E91" i="16"/>
  <c r="E75" i="16"/>
  <c r="E75" i="15"/>
  <c r="E83" i="15"/>
  <c r="E83" i="16"/>
  <c r="E89" i="16"/>
  <c r="E89" i="15"/>
  <c r="E78" i="16"/>
  <c r="E78" i="15"/>
  <c r="E64" i="15"/>
  <c r="E64" i="16"/>
  <c r="E73" i="15"/>
  <c r="O38" i="15"/>
  <c r="O36" i="15" s="1"/>
  <c r="E8" i="15" s="1"/>
  <c r="E73" i="16"/>
  <c r="E97" i="16"/>
  <c r="E97" i="15"/>
  <c r="E76" i="15"/>
  <c r="E76" i="16"/>
  <c r="E60" i="16"/>
  <c r="E60" i="15"/>
  <c r="E84" i="15"/>
  <c r="E84" i="16"/>
  <c r="E88" i="16"/>
  <c r="E88" i="15"/>
  <c r="E61" i="16"/>
  <c r="E61" i="15"/>
  <c r="O47" i="15"/>
  <c r="O45" i="15" s="1"/>
  <c r="F8" i="15" s="1"/>
  <c r="E67" i="15"/>
  <c r="E67" i="16"/>
  <c r="E96" i="16"/>
  <c r="E96" i="15"/>
  <c r="E66" i="15"/>
  <c r="E66" i="16"/>
  <c r="E70" i="15"/>
  <c r="E70" i="16"/>
  <c r="E77" i="16"/>
  <c r="E77" i="15"/>
  <c r="O29" i="15"/>
  <c r="O27" i="15" s="1"/>
  <c r="D8" i="15" s="1"/>
  <c r="E95" i="16"/>
  <c r="E95" i="15"/>
  <c r="E90" i="16"/>
  <c r="E90" i="15"/>
  <c r="E65" i="15"/>
  <c r="E65" i="16"/>
  <c r="G70" i="15" l="1"/>
  <c r="G98" i="15"/>
  <c r="G70" i="16"/>
  <c r="G84" i="16"/>
  <c r="G84" i="15"/>
  <c r="G98" i="16"/>
</calcChain>
</file>

<file path=xl/comments1.xml><?xml version="1.0" encoding="utf-8"?>
<comments xmlns="http://schemas.openxmlformats.org/spreadsheetml/2006/main">
  <authors>
    <author/>
  </authors>
  <commentList>
    <comment ref="B29" authorId="0">
      <text>
        <r>
          <rPr>
            <sz val="11"/>
            <color indexed="8"/>
            <rFont val="Times New Roman"/>
            <family val="1"/>
          </rPr>
          <t>Questa è una cella con Commento</t>
        </r>
      </text>
    </comment>
  </commentList>
</comments>
</file>

<file path=xl/comments10.xml><?xml version="1.0" encoding="utf-8"?>
<comments xmlns="http://schemas.openxmlformats.org/spreadsheetml/2006/main">
  <authors>
    <author/>
  </authors>
  <commentList>
    <comment ref="J6" authorId="0">
      <text>
        <r>
          <rPr>
            <sz val="11"/>
            <color indexed="8"/>
            <rFont val="Times New Roman"/>
            <family val="1"/>
          </rPr>
          <t>È preferibile adottare un sistema di assegnazione dei nomi ai documenti in PDF, come per esempio: ProtNum_F24_AAAA_MM dove per ProtNum si intende il numero di protocollo della Domanda, per AAAA e MM rispettivamente l'anno e il mese di riferimento della Busta Paga, cioè, se avessimo Prot 123 e F23 da gennaio a marzo del 2012 avrò tre pdf che saranno nominati:
123_F24_2012_01, 123_F24_2012_02, 123_F24_2012_03</t>
        </r>
      </text>
    </comment>
  </commentList>
</comments>
</file>

<file path=xl/comments11.xml><?xml version="1.0" encoding="utf-8"?>
<comments xmlns="http://schemas.openxmlformats.org/spreadsheetml/2006/main">
  <authors>
    <author/>
  </authors>
  <commentList>
    <comment ref="G6" authorId="0">
      <text>
        <r>
          <rPr>
            <sz val="11"/>
            <color indexed="8"/>
            <rFont val="Times New Roman"/>
            <family val="1"/>
          </rPr>
          <t>È preferibile adottare un sistema di assegnazione dei nomi ai documenti in PDF, come per esempio: ProtNum_UEA_AAAA_MM dove per ProtNum si intende il numero di protocollo della Domanda, per AAAA e MM rispettivamente l'anno e il mese di riferimento della Busta Paga, cioè, se avessimo Prot 123 e UNIEMENS AZIENDALE (UEA) da gennaio a marzo del 2012 avrò tre pdf che saranno nominati:
123_UEA_2012_01, 123_UEA_2012_02, 123_UEA_2012_03</t>
        </r>
      </text>
    </comment>
    <comment ref="H6" authorId="0">
      <text>
        <r>
          <rPr>
            <sz val="11"/>
            <color indexed="8"/>
            <rFont val="Times New Roman"/>
            <family val="1"/>
          </rPr>
          <t>È preferibile adottare un sistema di assegnazione dei nomi ai documenti in PDF, come per esempio: ProtNum_UEI_AAAA_MM dove per ProtNum si intende il numero di protocollo della Domanda, per AAAA e MM rispettivamente l'anno e il mese di riferimento della Busta Paga, cioè, se avessimo Prot 123 e UNIEMENS INDIVIDUALE (UEI) da gennaio a marzo del 2012 avrò tre pdf che saranno nominati:
123_UEI_2012_01, 123_UEI_2012_02, 123_UEI_2012_03</t>
        </r>
      </text>
    </comment>
  </commentList>
</comments>
</file>

<file path=xl/comments12.xml><?xml version="1.0" encoding="utf-8"?>
<comments xmlns="http://schemas.openxmlformats.org/spreadsheetml/2006/main">
  <authors>
    <author/>
  </authors>
  <commentList>
    <comment ref="N3" authorId="0">
      <text>
        <r>
          <rPr>
            <sz val="9"/>
            <color indexed="8"/>
            <rFont val="Times New Roman"/>
            <family val="1"/>
          </rPr>
          <t>Riportare in maniera analitica tutte le informazioni relative alla modifica contrattuale apportata al rapporto di lavoro (es. in termini di orario di lavoro, sede, inquadramento, compensi, etc..).</t>
        </r>
      </text>
    </comment>
  </commentList>
</comments>
</file>

<file path=xl/comments2.xml><?xml version="1.0" encoding="utf-8"?>
<comments xmlns="http://schemas.openxmlformats.org/spreadsheetml/2006/main">
  <authors>
    <author/>
  </authors>
  <commentList>
    <comment ref="B33" authorId="0">
      <text>
        <r>
          <rPr>
            <sz val="11"/>
            <color indexed="8"/>
            <rFont val="Times New Roman"/>
            <family val="1"/>
          </rPr>
          <t xml:space="preserve">Il conto deve essere necessariamente intestato all'impresa beneficiaria del Bonus
</t>
        </r>
      </text>
    </comment>
    <comment ref="B66" authorId="0">
      <text>
        <r>
          <rPr>
            <sz val="11"/>
            <color indexed="8"/>
            <rFont val="Times New Roman"/>
            <family val="1"/>
          </rPr>
          <t>Cancellare opzione svantaggiato / molto svantaggiato non pertinente</t>
        </r>
      </text>
    </comment>
    <comment ref="B76" authorId="0">
      <text>
        <r>
          <rPr>
            <sz val="11"/>
            <color indexed="8"/>
            <rFont val="Times New Roman"/>
            <family val="1"/>
          </rPr>
          <t xml:space="preserve">Inserire in questo campo le variazioni che hanno interessato i dati già indicati in domanda
</t>
        </r>
      </text>
    </comment>
  </commentList>
</comments>
</file>

<file path=xl/comments3.xml><?xml version="1.0" encoding="utf-8"?>
<comments xmlns="http://schemas.openxmlformats.org/spreadsheetml/2006/main">
  <authors>
    <author/>
  </authors>
  <commentList>
    <comment ref="B18" authorId="0">
      <text>
        <r>
          <rPr>
            <sz val="11"/>
            <color indexed="8"/>
            <rFont val="Times New Roman"/>
            <family val="1"/>
          </rPr>
          <t>Se l'impresa ha ricevuto aiuti di stato, compilare la Scheda TabAiutiStato</t>
        </r>
      </text>
    </comment>
  </commentList>
</comments>
</file>

<file path=xl/comments4.xml><?xml version="1.0" encoding="utf-8"?>
<comments xmlns="http://schemas.openxmlformats.org/spreadsheetml/2006/main">
  <authors>
    <author/>
  </authors>
  <commentList>
    <comment ref="D7" authorId="0">
      <text>
        <r>
          <rPr>
            <sz val="12"/>
            <color indexed="8"/>
            <rFont val="Arial"/>
            <family val="2"/>
          </rPr>
          <t>Indicare l’unità operativa presso cui il lavoratore è addetto come riportata in domanda, nel contratto di lavoro e nel modello UNILAV relativo all’assunzione del lavoratore svantaggiato. Si precisa che, nel caso siano state riportate, in domanda di accesso al Bonus, informazioni divergenti rispetto al contratto ed al modello UNILAV circa la sede di lavoro del lavoratore svantaggiato, l’Impresa dovrà, prima dell’inoltro della richiesta di erogazione, rettificare le relative dichiarazioni e documenti e allegare, alla presente richiesta di erogazione, i documenti comprovanti l’avvenuta regolarizzazione dell’indicazione inerente la sede cui è addetto il lavoratore svantaggiato.</t>
        </r>
      </text>
    </comment>
  </commentList>
</comments>
</file>

<file path=xl/comments5.xml><?xml version="1.0" encoding="utf-8"?>
<comments xmlns="http://schemas.openxmlformats.org/spreadsheetml/2006/main">
  <authors>
    <author/>
  </authors>
  <commentList>
    <comment ref="B8" authorId="0">
      <text>
        <r>
          <rPr>
            <sz val="11"/>
            <color indexed="8"/>
            <rFont val="Times New Roman"/>
            <family val="1"/>
          </rPr>
          <t xml:space="preserve">Corrisponde al numero di repertorio assegnato alla domanda in fase di compilazione
</t>
        </r>
      </text>
    </comment>
  </commentList>
</comments>
</file>

<file path=xl/comments6.xml><?xml version="1.0" encoding="utf-8"?>
<comments xmlns="http://schemas.openxmlformats.org/spreadsheetml/2006/main">
  <authors>
    <author/>
  </authors>
  <commentList>
    <comment ref="B11" authorId="0">
      <text>
        <r>
          <rPr>
            <sz val="10"/>
            <color indexed="8"/>
            <rFont val="Arial"/>
            <family val="2"/>
          </rPr>
          <t xml:space="preserve">Le quattro Tabelle sottostanti devono essere compilate come segue:
1- La Tabella “Dati Dodici Mesi Precedenti” deve essere compilate sempre.
2- La Tabella “Primo Anno Successivo” deve essere compilata fino alla dodicesima colonna o intervallo temporale (dal … al …).
Le Tabelle relative al Secondo e Terzo Anno Successivo devono essere compilate fino all'intervallo temporale antecedente la data di richiesta dell'erogazione.
</t>
        </r>
      </text>
    </comment>
    <comment ref="B15" authorId="0">
      <text>
        <r>
          <rPr>
            <sz val="10"/>
            <color indexed="8"/>
            <rFont val="Arial"/>
            <family val="2"/>
          </rPr>
          <t>Per un lavoratore part time indicare la frazione corrispondente (ovvero se un lavoratore ha un numero di ore pari a 20 su un totale di 40 ore settimanali previste da CCNL, indicherà, nei rispettivi mesi, unità pari a 0,5</t>
        </r>
      </text>
    </comment>
  </commentList>
</comments>
</file>

<file path=xl/comments7.xml><?xml version="1.0" encoding="utf-8"?>
<comments xmlns="http://schemas.openxmlformats.org/spreadsheetml/2006/main">
  <authors>
    <author/>
  </authors>
  <commentList>
    <comment ref="B11" authorId="0">
      <text>
        <r>
          <rPr>
            <sz val="10"/>
            <color indexed="8"/>
            <rFont val="Arial"/>
            <family val="2"/>
          </rPr>
          <t xml:space="preserve">Le quattro Tabelle sottostanti devono essere compilate come segue:
1- La Tabella “Dati Dodici Mesi Precedenti” deve essere compilate sempre.
2- La Tabella “Primo Anno Successivo” deve essere compilata fino alla dodicesima colonna o intervallo temporale (dal … al …).
Le Tabelle relative al Secondo e Terzo Anno Successivo devono essere compilate fino all'intervallo temporale antecedente la data di richiesta dell'erogazione.
</t>
        </r>
      </text>
    </comment>
    <comment ref="B15" authorId="0">
      <text>
        <r>
          <rPr>
            <sz val="10"/>
            <color indexed="8"/>
            <rFont val="Arial"/>
            <family val="2"/>
          </rPr>
          <t>Per un lavoratore part time indicare la frazione corrispondente (ovvero se un lavoratore ha un numero di ore pari a 20 su un totale di 40 ore settimanali previste da CCNL, indicherà, nei rispettivi mesi, unità pari a 0,5</t>
        </r>
      </text>
    </comment>
  </commentList>
</comments>
</file>

<file path=xl/comments8.xml><?xml version="1.0" encoding="utf-8"?>
<comments xmlns="http://schemas.openxmlformats.org/spreadsheetml/2006/main">
  <authors>
    <author/>
  </authors>
  <commentList>
    <comment ref="O4" authorId="0">
      <text>
        <r>
          <rPr>
            <sz val="11"/>
            <color indexed="8"/>
            <rFont val="Times New Roman"/>
            <family val="1"/>
          </rPr>
          <t>Contributo calcolato su Buste Paga riferite alla richiesta (1° 50%, 2° 50%, 100%)</t>
        </r>
      </text>
    </comment>
    <comment ref="B6" authorId="0">
      <text>
        <r>
          <rPr>
            <sz val="11"/>
            <color indexed="8"/>
            <rFont val="Times New Roman"/>
            <family val="1"/>
          </rPr>
          <t>Per ogni riga indicare il numero di richiesta (in fase di prima compilazione indicare Primo 50% se maturate le condizione per una seconda erogazione indicare Secondo 50%, se si richiede in un unica soluzione il contributo indicare 100%.</t>
        </r>
      </text>
    </comment>
    <comment ref="D6" authorId="0">
      <text>
        <r>
          <rPr>
            <sz val="11"/>
            <color indexed="8"/>
            <rFont val="Times New Roman"/>
            <family val="1"/>
          </rPr>
          <t>Indicare numero del mese (per il mese di marzo indicare 3 e non marzo)</t>
        </r>
      </text>
    </comment>
    <comment ref="E6" authorId="0">
      <text>
        <r>
          <rPr>
            <sz val="11"/>
            <color indexed="8"/>
            <rFont val="Times New Roman"/>
            <family val="1"/>
          </rPr>
          <t>Retribuzione Lorda comprensiva di Rateo 13^ (solo se pagato) e Rateo TFR</t>
        </r>
      </text>
    </comment>
    <comment ref="F6" authorId="0">
      <text>
        <r>
          <rPr>
            <sz val="11"/>
            <color indexed="8"/>
            <rFont val="Times New Roman"/>
            <family val="1"/>
          </rPr>
          <t>Al lordo delle agevolazioni</t>
        </r>
      </text>
    </comment>
    <comment ref="I6" authorId="0">
      <text>
        <r>
          <rPr>
            <sz val="11"/>
            <color indexed="8"/>
            <rFont val="Calibri"/>
            <family val="2"/>
          </rPr>
          <t>Sgravi e Agevolazioni (diverse da quelle previste da Reg. 800)</t>
        </r>
      </text>
    </comment>
    <comment ref="J6" authorId="0">
      <text>
        <r>
          <rPr>
            <sz val="11"/>
            <color indexed="8"/>
            <rFont val="Calibri"/>
            <family val="2"/>
          </rPr>
          <t>Sgravi e Agevolazioni (previste da Reg. 800)</t>
        </r>
      </text>
    </comment>
    <comment ref="K6" authorId="0">
      <text>
        <r>
          <rPr>
            <sz val="11"/>
            <color indexed="8"/>
            <rFont val="Times New Roman"/>
            <family val="1"/>
          </rPr>
          <t>Al netto di altre agevolazioni</t>
        </r>
      </text>
    </comment>
    <comment ref="N6" authorId="0">
      <text>
        <r>
          <rPr>
            <sz val="11"/>
            <color indexed="8"/>
            <rFont val="Times New Roman"/>
            <family val="1"/>
          </rPr>
          <t>Al lordo di altre agevolazioni cumulabili</t>
        </r>
      </text>
    </comment>
    <comment ref="P6" authorId="0">
      <text>
        <r>
          <rPr>
            <sz val="11"/>
            <color indexed="8"/>
            <rFont val="Times New Roman"/>
            <family val="1"/>
          </rPr>
          <t>È preferibile adottare un sistema di assegnazione dei nomi ai documenti in PDF, come per esempio: ProtNum_BP_AAAA_MM dove per ProtNum si intende il numero di protocollo della Domanda, per BP si intende Busta Paga, per AAAA e MM rispettivamente l'anno e il mese della Busta Paga, cioè Prot 123 e Buste Paga da gennaio a marzo del 2012 avrò tre pdf che saranno nominati: 123_BP_2012_01, 123_BP_2012_02, 123_BP_2012_03</t>
        </r>
      </text>
    </comment>
  </commentList>
</comments>
</file>

<file path=xl/comments9.xml><?xml version="1.0" encoding="utf-8"?>
<comments xmlns="http://schemas.openxmlformats.org/spreadsheetml/2006/main">
  <authors>
    <author/>
  </authors>
  <commentList>
    <comment ref="I7" authorId="0">
      <text>
        <r>
          <rPr>
            <sz val="11"/>
            <color indexed="8"/>
            <rFont val="Times New Roman"/>
            <family val="1"/>
          </rPr>
          <t xml:space="preserve">Numero Assegno
Numero CRO
</t>
        </r>
      </text>
    </comment>
    <comment ref="J7" authorId="0">
      <text>
        <r>
          <rPr>
            <sz val="11"/>
            <color indexed="8"/>
            <rFont val="Times New Roman"/>
            <family val="1"/>
          </rPr>
          <t>Inserire la data della operazione o transazione bancaria (non data valuta)</t>
        </r>
      </text>
    </comment>
    <comment ref="L7" authorId="0">
      <text>
        <r>
          <rPr>
            <sz val="11"/>
            <color indexed="8"/>
            <rFont val="Times New Roman"/>
            <family val="1"/>
          </rPr>
          <t>È preferibile adottare un sistema di assegnazione dei nomi ai documenti in PDF, come per esempio: ProtNum_EC_AAAA_MM dove per ProtNum si intende il numero di protocollo della Domanda, per AAAA e MM rispettivamente l'anno e il mese della Busta Paga, cioè, se avessimo Prot 123 e Estratto di Conto (EC) da gennaio a marzo del 2012 avrò tre pdf che saranno nominati: 123_EC_2012_01, 123_EC_2012_02, 123_EC_2012_03</t>
        </r>
      </text>
    </comment>
    <comment ref="M7" authorId="0">
      <text>
        <r>
          <rPr>
            <sz val="11"/>
            <color indexed="8"/>
            <rFont val="Times New Roman"/>
            <family val="1"/>
          </rPr>
          <t>Cella da compilare se il dato dell'Estratto Conto non identifica il destinatario o l'importo non coincide con il netto Busta Paga.
È preferibile adottare un sistema di assegnazione dei nomi ai documenti in PDF, come per esempio: ProtNum_TP_AAAA_MM dove per ProtNum si intende il numero di protocollo della Domanda, per AAAA e MM rispettivamente l'anno e il mese della Busta Paga, cioè, se avessimo Prot 123 e Titoli di Pagamento da gennaio a marzo del 2012 avrò tre pdf che saranno nominati: 123_TP_2012_01, 123_TP_2012_02, 123_TP_2012_03</t>
        </r>
      </text>
    </comment>
  </commentList>
</comments>
</file>

<file path=xl/sharedStrings.xml><?xml version="1.0" encoding="utf-8"?>
<sst xmlns="http://schemas.openxmlformats.org/spreadsheetml/2006/main" count="9652" uniqueCount="5645">
  <si>
    <t>Istruzioni per la compilazione della richiesta di erogazione Bonus Assunzionale</t>
  </si>
  <si>
    <t xml:space="preserve"> </t>
  </si>
  <si>
    <r>
      <t xml:space="preserve">Il presente modulo di Richiesta di erogazione del contributo si compone di diversi </t>
    </r>
    <r>
      <rPr>
        <i/>
        <sz val="10"/>
        <color indexed="8"/>
        <rFont val="Arial"/>
        <family val="2"/>
      </rPr>
      <t>fogli</t>
    </r>
    <r>
      <rPr>
        <sz val="10"/>
        <color indexed="8"/>
        <rFont val="Arial"/>
        <family val="2"/>
      </rPr>
      <t xml:space="preserve"> come indicato dalle etichette sottostanti. Il modulo è stato progettato con l'obiettivo di semplificare la compilazione della stessa richiesta da parte dell'utente attraverso una serie di formule e automatismi. Per garantire il corretto funzionamento delle formule l'impresa deve procedere con la compilazione delle schede seguendo l'ordine:</t>
    </r>
  </si>
  <si>
    <t>1 Impresa</t>
  </si>
  <si>
    <t>2 Sede Operativa</t>
  </si>
  <si>
    <t>4 Lavoratore</t>
  </si>
  <si>
    <t>5 Obiettivi Occupazione</t>
  </si>
  <si>
    <t>6 Costo Ammissibili</t>
  </si>
  <si>
    <t>7 Dati Pagamenti</t>
  </si>
  <si>
    <t>8 Dati F24</t>
  </si>
  <si>
    <t>9 UNIEMENS PDF</t>
  </si>
  <si>
    <t>10 Tab. Aiuti di Stato (eventuale)</t>
  </si>
  <si>
    <t>11 Dichiarazione Aiuti di Stato</t>
  </si>
  <si>
    <t>12 UNIEMENS riferito all'Impresa</t>
  </si>
  <si>
    <t>13 UNIEMENS riferito al singolo lavoratore</t>
  </si>
  <si>
    <t xml:space="preserve">14 Richiesta Erogazione </t>
  </si>
  <si>
    <t>Le celle / campi da compilare sono evidenziati dal colore celeste.</t>
  </si>
  <si>
    <t>Istruzioni specifiche riferite alla compilazione di campi, ove occorre, sono state inserite tramite Commenti nella testata della colonna. I Commenti sono individuati con Angolo Rosso Superiore Destro.</t>
  </si>
  <si>
    <t>La scheda Impresa contiene i dati anagrafici dell'impresa.</t>
  </si>
  <si>
    <t>La scheda Sede Operativa va compilata necessariamente anche nel caso di coincidenza tra sede legale e sede operativa.</t>
  </si>
  <si>
    <t>Nella scheda Determina Contributo, occorre indicare i dati che risultano dalla determina pubblicata sul sito della Regione Sardegna (vedi indirizzo seguente: http://www.regione.sardegna.it/j/v/1725?s=1&amp;v=9&amp;c=389&amp;c1=1345&amp;id=32905).</t>
  </si>
  <si>
    <t>La scheda Lavoratore prevede la registrazione dei dati anagrafici e dati contrattuali.</t>
  </si>
  <si>
    <t>La Scheda Obiettivi Occupazione, occorre riportare i dati già indicati in Domanda di accesso al Bonus e i dati occupazionali, in termini di ULA, alla data della presente.</t>
  </si>
  <si>
    <t>La scheda Costi Ammissibili consente di registrare i dati di base della busta paga per calcolare il costo ammissibile a contributo, il contributo teorico richiedibile. Per facilitare la compilazione, l'utente, in ogni riga, indica anno e mese della busta paga, la retribuzione, gli oneri previdenziali, eventuale agevolazioni.</t>
  </si>
  <si>
    <t>La Scheda Pagamenti elenca i dati relativi al pagamento delle buste paga.</t>
  </si>
  <si>
    <t>La Scheda Dati F24 elenca i dati di pagamento delle ritenute e oneri versati dall'impresa con specifica della quota di versamento del lavoratore per il quale si usufruisce del Bonus.</t>
  </si>
  <si>
    <t>ASSESSORADU DE SA PROGRAMMATZIONE, BILANTZU, CRE'DITU E ASSENTU DE SU TERRITORIU</t>
  </si>
  <si>
    <t>ASSESSORATO DELLA PROGRAMMAZIONE, BILANCIO, CREDITO E ASSETTO DEL TERRITORIO</t>
  </si>
  <si>
    <t>BONUS ASSUNZIONALE</t>
  </si>
  <si>
    <t>IMPRESA</t>
  </si>
  <si>
    <t>MB SRL</t>
  </si>
  <si>
    <t>Estremi Determina</t>
  </si>
  <si>
    <t>CENTRO REGIONALE DI PROGRAMMAZIONE</t>
  </si>
  <si>
    <r>
      <t xml:space="preserve">PROGETTI DI FILIERA E SVILUPPO LOCALE NELLE AREE DI 
CRISI E NEI TERRITORI SVANTAGGIATI
(PFSL)
</t>
    </r>
    <r>
      <rPr>
        <b/>
        <sz val="12"/>
        <color indexed="9"/>
        <rFont val="Arial"/>
        <family val="2"/>
      </rPr>
      <t xml:space="preserve">
</t>
    </r>
    <r>
      <rPr>
        <b/>
        <sz val="10"/>
        <color indexed="9"/>
        <rFont val="Arial"/>
        <family val="2"/>
      </rPr>
      <t>(Legge regionale n. 3/2009, art. 2, commi 37 e 38 – D.G.R. N. 21/45 DEL 3.06.2010)</t>
    </r>
  </si>
  <si>
    <t>Allegato A</t>
  </si>
  <si>
    <t>Richiesta di erogazione</t>
  </si>
  <si>
    <t>presentata da</t>
  </si>
  <si>
    <t xml:space="preserve">BONUS ASSUNZIONALE </t>
  </si>
  <si>
    <r>
      <t xml:space="preserve">Richiesta di erogazione </t>
    </r>
    <r>
      <rPr>
        <b/>
        <u/>
        <sz val="12"/>
        <rFont val="Arial"/>
        <family val="2"/>
      </rPr>
      <t>dell’impresa</t>
    </r>
    <r>
      <rPr>
        <b/>
        <sz val="12"/>
        <rFont val="Arial"/>
        <family val="2"/>
      </rPr>
      <t xml:space="preserve"> da inviare al Soggetto Attuatore</t>
    </r>
  </si>
  <si>
    <t>L.R. n. 3/2009, art. 2, commi 37 e 38 - DGR n. 21/45 del 3.06.2010 e ss.mm.ii.</t>
  </si>
  <si>
    <t>Avendo ottenuto, con provvedimento della Regione Autonoma Sardegna – Assessorato della Programmazione, Bilancio, Credito e Assetto  del Territorio – Centro Regionale di Programmazione, come di seguito elencato</t>
  </si>
  <si>
    <t>Consapevole della responsabilità penale cui può andare incontro in caso di dichiarazioni mendaci, falsità in atti e uso di atti falsi, ai sensi e per gli effetti degli artt. 46, 47 e 76 del D.P.R. n. 445 del 28.12.2000, presa visione integrale delle Disposizioni Attuative del Bando e del Provvedimento di concessione provvisoria dell’aiuto, dei quali accetta tutte le condizioni e gli impegni conseguenti.</t>
  </si>
  <si>
    <t>ATTESTA</t>
  </si>
  <si>
    <t xml:space="preserve">Il permanere di tutte le condizioni di ammissibilità ai benefici del Bonus </t>
  </si>
  <si>
    <t>CHIEDE</t>
  </si>
  <si>
    <t>L'erogazione dell'aiuto Bonus Assunzionale pari al</t>
  </si>
  <si>
    <t>(in lettere ____________/___)</t>
  </si>
  <si>
    <t>come specificato nel foglio “Costo Ammissibili” allegato alla presente.</t>
  </si>
  <si>
    <t xml:space="preserve">Che detta quota venga accreditata sul c/c bancario intestato a </t>
  </si>
  <si>
    <t>IBAN</t>
  </si>
  <si>
    <t>A TAL FINE DICHIARA</t>
  </si>
  <si>
    <t>Che il lavoratore per il quale è stato accordato l’aiuto sotto forma di integrazione salariale è tuttora dipendente a tempo indeterminato dell’impresa beneficiaria e presta la propria attività lavorativa presso la sede operativa dell’impresa beneficiaria come indicato nella Scheda “Sede Operativa” allegata alla presente;</t>
  </si>
  <si>
    <r>
      <t>Che, dalla data dell’assunzione del suddetto lavoratore ad oggi, (</t>
    </r>
    <r>
      <rPr>
        <i/>
        <sz val="10"/>
        <rFont val="Arial"/>
        <family val="2"/>
      </rPr>
      <t>selezionare l’opzione coerente con la  situazione del dichiarante):</t>
    </r>
  </si>
  <si>
    <t>permangono le medesime condizioni contrattuali e che, in particolare, il lavoratore ha mantenuto il medesimo orario di lavoro, il medesimo inquadramento contrattuale e le medesime mansioni e che è rimasto invariato il compenso dovuto;</t>
  </si>
  <si>
    <t>Che l’incremento della base occupazionale è stato considerato al netto delle diminuzioni verificatesi in societa’ controllate o collegate ai sensi dell’art. 2359 del codice civile o facenti capo, anche per interposta persona allo stesso soggetto;</t>
  </si>
  <si>
    <t>Che nell'effettuare il calcolo dell'incremento del numero dei lavoratori a tempo indeterminato, generato dall’assunzione del lavoratore svantaggiato, i lavoratori dipendenti assunti con contratto di lavoro a tempo parziale  o stagionale sono stati conteggiati per il calcolo della base occupazionale in misura proporzionale alle ore prestate rispetto a quelle del CCNL applicato;</t>
  </si>
  <si>
    <t>Che permane la condizione di ammissibilità al contributo richiesto relativa al mantenimento dei livelli occupazionali dell’impresa richiedente in quanto,</t>
  </si>
  <si>
    <t>Che permangono gli ulteriori requisiti di ammissibilità relativi al lavoratore e all’impresa beneficiaria indicati nella Domanda per accedere al Bonus Assunzionale, di cui all’art. 3 delle Disposizioni Attuative</t>
  </si>
  <si>
    <t>Che relativamente alle spese attestate, comprovate da idonei documenti contabili, sussistono le seguenti condizioni:</t>
  </si>
  <si>
    <t>i corrispondenti importi sono congruenti con le risultanze della documentazione giustificativa (richieste di pagamento, documenti attestanti la spesa e relative quietanze, ecc.);</t>
  </si>
  <si>
    <r>
      <t>sono annullati con la dicitura “</t>
    </r>
    <r>
      <rPr>
        <i/>
        <sz val="10"/>
        <rFont val="Arial"/>
        <family val="2"/>
      </rPr>
      <t>Documento contabile finanziato a valere sul P.O. FESR Sardegna 2007-2013, Asse VI, Obiettivo operativo 6.2.2 ammesso per l’intero importo o per l’importo di Euro ..........”.</t>
    </r>
  </si>
  <si>
    <t>sono verificabili, in quanto è possibile estrapolare tutti i dati contabili dell’operazione cofinanziata, in maniera chiara e in qualsiasi momento, dalla contabilità relativa alla operazione oggetto del finanziamento, ricompresa nel sistema contabile in uso presso questa impresa, in quanto esiste una codificazione contabile appropriata;</t>
  </si>
  <si>
    <t xml:space="preserve">sono state effettivamente sostenute durante il periodo indicato nel Bando e, comunque, nel periodo di ammissibilità del PO FESR 2007-2013; </t>
  </si>
  <si>
    <t>sono state effettuate mediante bonifico bancario o assegno non trasferibile intestato al lavoratore, con evidenza dell’addebito sul c/c di codesta impresa;</t>
  </si>
  <si>
    <t>sono giustificate da documentazione conforme alla normativa fiscale, contabile e civilistica vigente;</t>
  </si>
  <si>
    <t>sono riferite esclusivamente alla categoria di spesa definita nel Bando Bonus Assunzionale sopra richiamato;</t>
  </si>
  <si>
    <t>sono comprovate da documentazione giustificativa che sarà fornita, su richiesta, in originale e che sarà conservata nel corso del periodo della programmazione e fino ai tre anni successivi alla chiusura del Programma (art. 90, Reg. (CE) 1083/2006). Oltre tale termine, qualsiasi iniziativa riguardante la documentazione dovrà essere previamente comunicata e autorizzata dalla Regione Autonoma della Sardegna;</t>
  </si>
  <si>
    <t>le spese rendicontate non includono eventuali oneri derivanti da interessi debitori, commissioni per operazioni finanziarie, perdite di cambio e altri oneri meramente finanziari, ammende e penali;</t>
  </si>
  <si>
    <t>DICHIARA INOLTRE</t>
  </si>
  <si>
    <t>Che l’assunzione del lavoratore  molto svantaggiato non riguarda soggetti aventi legami di coniugio, parentela entro il terzo grado o affinità entro il secondo grado, conviventi, con il legale rappresentante o i soci e titolari dell’impresa beneficiaria.</t>
  </si>
  <si>
    <t>Che l’aiuto ha determinato un aumento netto del numero dei lavoratori svantaggiati assunti dall’impresa così come richiesto dall’art. 8 del Regolamento (CE) n. 800/2008 (effetto di incentivazione) e Disposizioni attuative del Bonus Assunzionale, art. 5 comma 4;</t>
  </si>
  <si>
    <t>Che l’impresa beneficiaria non ha commesso violazioni non formali sia alla normativa fiscale che a quella contributiva in materia di lavoro dipendente, accertate in via definitiva, per le quali sono state irrogate sanzioni di importo superiore a euro 5.000,00;</t>
  </si>
  <si>
    <t>Che l’impresa beneficiaria non ha in corso procedure di CIG, CIGS o di CIG in deroga;</t>
  </si>
  <si>
    <t>Che l’impresa beneficiaria non si trova in una delle cause di divieto, decadenza o sospensione di cui all'art. 10 della Legge n. 575/1965 e successive modificazioni, (in caso di società, la condizione deve riguardare tutti i soggetti di cui al D.P.R. 252/1998 art 2 );</t>
  </si>
  <si>
    <t>Che l’impresa beneficiaria non si trova in una delle cause di esclusione di cui all'art. 1 bis comma 14 della Legge 18/10/2001 n° 383 e non essere destinatari di sanzioni interdittive di cui al D.Lgs. n° 231/2001 o di altre sanzioni interdittive limitative, in via temporanea o permanente, della capacità di contrattare con la pubblica amministrazione;</t>
  </si>
  <si>
    <t>COMUNICA INOLTRE</t>
  </si>
  <si>
    <t>TRASMETTE LA SEGUENTE DOCUMENTAZIONE</t>
  </si>
  <si>
    <t>File in PDF della presente richiesta con firma digitale (ottenuto attraverso l'esportazione in PDF del presente file)</t>
  </si>
  <si>
    <t>File della presente richiesta in formato ODT o Excel conforme al file pdf firmato digitalmente;</t>
  </si>
  <si>
    <t>Numero ____ Buste paga quietanzate dal lavoratore in formato PDF</t>
  </si>
  <si>
    <t>Numero ____ Estratti di Conto Corrente da cui si evince l’avvenuta negoziazione dei titoli di pagamento relativi alle buste paga in formato PDF e Numero ________ titoli di pagamento in formato PDF</t>
  </si>
  <si>
    <t>Numero ____ F24 in formato PDF</t>
  </si>
  <si>
    <t>Numero ____ UNIEMENS cumulativi e Numero ______ UNIEMENS individuali in formato PDF</t>
  </si>
  <si>
    <t>Dichiarazione sostitutiva di atto notorio del lavoratore avente ad oggetto  la data di assunzione, residenza al momento dell’assunzione, unità operativa presso cui il lavoratore presta la propria attività lavorativa, attestazione dell’avvenuto pagamento da parte dell’impresa delle spettanze nette per l'importo indicato nella richiesta di erogazione e l’attuale vigenza delle condizioni contrattuali riportate nel contratto allegato alla domanda)  (Allegato B);</t>
  </si>
  <si>
    <t>Copia del documento di riconoscimento, in corso di validità, del lavoratore;</t>
  </si>
  <si>
    <r>
      <t>Copia del Libro Unico del Lavoro (LUL)</t>
    </r>
    <r>
      <rPr>
        <sz val="11"/>
        <rFont val="Calibri"/>
        <family val="2"/>
      </rPr>
      <t xml:space="preserve"> </t>
    </r>
    <r>
      <rPr>
        <sz val="10"/>
        <rFont val="Arial"/>
        <family val="2"/>
      </rPr>
      <t>riferito al singolo lavoratore dalla assunzione e fino alla data della richiesta dell’erogazione del contributo. Sul Libro Unico del Lavoro (LUL) deve essere apposto, l’annullo contenente la dicitura “</t>
    </r>
    <r>
      <rPr>
        <i/>
        <sz val="10"/>
        <rFont val="Arial"/>
        <family val="2"/>
      </rPr>
      <t xml:space="preserve">Documento contabile finanziato a valere sul P.O. FESR Sardegna 2007-2013, Asse VI, Obiettivo operativo 6.2.2 ammesso per l’intero importo o per l’importo di Euro </t>
    </r>
    <r>
      <rPr>
        <sz val="10"/>
        <rFont val="Arial"/>
        <family val="2"/>
      </rPr>
      <t>..........”</t>
    </r>
  </si>
  <si>
    <t>Copia dei Patti aggiuntivi o modificativi del contratto di assunzione del lavoratore svantaggiato stipulati in data successiva all’inoltro della domanda, debitamente sottoscritti dalle parti, e relative comunicazioni obbligatorie;</t>
  </si>
  <si>
    <t>Rendiconto individuale Modello UNIEMENS riferito al dipendente assunto o stabilizzato  per il quale si richiede il contributo acquisibile dalla procedura on-line dell’INPS riferito al periodo per il quale si richiede il Bonus Assunzionale o dichiarazione, presentata ai sensi del D.P.R. 445/2000, attestante il contenuto del “Rendiconto Individuale del lavoratore” (mod. UNIEMENS individuale);</t>
  </si>
  <si>
    <t xml:space="preserve">Rendiconto aziendale Modello UNIEMENS acquisibile dalla procedura on-line dell’INPS riferito al periodo per il quale si richiede il Bonus Assunzionale o dichiarazione, presentata ai sensi del D.P.R. 445/2000, attestante l’avvenuta presentazione delle denunce contributive aziendali mensili all’INPS (Mod. UNIEMENS cumulativo) riferite al periodo lavorativo di cui sopra, comprendente il dettaglio di tutte le informazioni in esse contenute; </t>
  </si>
  <si>
    <r>
      <t xml:space="preserve">Disciplinare recante gli adempimenti per i beneficiari di Aiuti di Stato nell’ambito del P.O. FESR 2007/2013 e della Programmazione Unitaria, sottoscritto dal legale rappresentante, </t>
    </r>
    <r>
      <rPr>
        <b/>
        <sz val="10"/>
        <rFont val="Arial"/>
        <family val="2"/>
      </rPr>
      <t>se non già trasmesso</t>
    </r>
    <r>
      <rPr>
        <sz val="10"/>
        <rFont val="Arial"/>
        <family val="2"/>
      </rPr>
      <t>, al soggetto Attuatore;</t>
    </r>
  </si>
  <si>
    <t>Altro (specificare)___altro specificato________________________________________________________________.</t>
  </si>
  <si>
    <t>Il sottoscritto dichiara che tutti i dati e le notizie fornite nella presente domanda e nei relativi allegati corrispondono al vero e che gli atti prodotti in copia sono conformi all’originale.</t>
  </si>
  <si>
    <t>Luogo e  data _______________________</t>
  </si>
  <si>
    <t>Il Legale rappresentate</t>
  </si>
  <si>
    <t>(Firmato digitalmente)</t>
  </si>
  <si>
    <t>Menu</t>
  </si>
  <si>
    <t>AIUTI DI STATO</t>
  </si>
  <si>
    <t xml:space="preserve">Protocollo Numero </t>
  </si>
  <si>
    <t>Data Concessione</t>
  </si>
  <si>
    <t>Ente concedente</t>
  </si>
  <si>
    <t>Importo agevolazioni
 in Euro</t>
  </si>
  <si>
    <t xml:space="preserve">Intensità agevolazione in percentuale </t>
  </si>
  <si>
    <t>DICHIARAZIONE AIUTI DI STATO</t>
  </si>
  <si>
    <t>(sostitutiva dell’atto di notorietà – art. 47 DPR 28.12.2000 n. 445)</t>
  </si>
  <si>
    <t>al fine di usufruire dell'agevolazione, Bonus Assunzionale, “Progetti di filiera e di Sviluppo Locale nelle Aree di Crisi e nei Territori Svantaggiati (PFSL)”, approvati con la DGR n. 21/45 del 3.06.2010, in attuazione della L.R. 3/2009, art. 2 commi 37 e 38- Aiuti all’assunzione di lavoratori svantaggiati o molto svantaggiati, qualificabile come aiuto di Stato ai sensi dell'art. 87 del Trattato istitutivo delle comunità europee</t>
  </si>
  <si>
    <t>Consapevole delle sanzioni penali, nei casi di dichiarazione non veritiera, di formazione o uso di atti falsi, richiamate dall’art. 76 del DPR n. 445 del 28 dicembre 2000, e che la falsa dichiarazione comporta la decadenza dai benefici previsti dall’intervento camerale sopra richiamato (art. 75 DPR 445/2000)</t>
  </si>
  <si>
    <t>DICHIARA</t>
  </si>
  <si>
    <t>(barrare la casella prescelta)</t>
  </si>
  <si>
    <t>Che l’impresa rappresentata non ha beneficiato di aiuti sugli stessi costi ammissibili in applicazione del Regolamento (CE) n. 800/2008;</t>
  </si>
  <si>
    <t>Che l’impresa beneficiaria non ha avuto sugli stessi costi ammissibili un aiuto cumulato concesso in applicazione del Regolamento (CE) n. 1998/2006 ovvero con altri finanziamenti della Comunità superiore a quello massimo concedibile ai sensi dell’art. 40 del Regolamento (CE) n. 800/2008; a tal proposito dichiara  che l’impresa rappresentata ha beneficiato sugli stessi costi ammissibili dei seguenti contributi pubblici percepiti a qualunque titolo:</t>
  </si>
  <si>
    <r>
      <t>Di non rientrare</t>
    </r>
    <r>
      <rPr>
        <sz val="10"/>
        <rFont val="Arial"/>
        <family val="2"/>
      </rPr>
      <t xml:space="preserve"> fra coloro che hanno ricevuto, neanche secondo la regola “de minimis”, aiuti dichiarati incompatibili con le decisioni della Commissione Europea indicate nell’art. 4 del Decreto del Presidente del Consiglio dei Ministri 23 maggio 2007, adottato ai sensi dell’art. 1 comma 1223 della legge 27 dicembre 2006 n. 296 (pubblicato nella Gazzetta Ufficiale della Repubblica Italiana n. 160 del 12/7/2007).</t>
    </r>
  </si>
  <si>
    <t>Il sottoscritto dichiara di essere informato, ai sensi del D.Lgs 30 giugno 2003 n. 196 “ Codice in materia di protezione dei dati personali”, che:</t>
  </si>
  <si>
    <t>I dati personali raccolti saranno trattati, anche con strumenti informatici, nell’ambito e per le finalità del procedimento per il quale la presente dichiarazione viene resa ed in conformità ad obblighi previsti dalla legge,
da un regolamento o dalla normativa comunitaria; il relativo trattamento non richiede il consenso dell’interessato ai sensi dell’art. 18 del D.Lgs. 196/2003;</t>
  </si>
  <si>
    <t>Il conferimento dei dati richiesti è obbligatorio e il rifiuto di fornirli comporterà l’impossibilità di proseguire con la liquidazione del contributo;</t>
  </si>
  <si>
    <t>I dati raccolti potranno essere oggetto di comunicazione ad autorità pubbliche nazionali e della Comunità Europea in conformità ad obblighi di legge;</t>
  </si>
  <si>
    <t>Potranno essere esercitati i diritti specificatamente previsti all’art. 7 del D.Lgs. 196/2003.</t>
  </si>
  <si>
    <t>DICHIARAZIONE UNIEMENS IMPRESA</t>
  </si>
  <si>
    <t>al fine di usufruire dell'agevolazione, Bonus Assunzionale, “Progetti di filiera e di Sviluppo Locale nelle Aree di Crisi e nei Territori Svantaggiati (PFSL)”, approvati con la DGR n. 21/45 del 3.06.2010, in attuazione della l.r. 3/2009, art. 2 commi 37 e 38- Aiuti all’assunzione di lavoratori svantaggiati o molto svantaggiati, qualificabile come aiuto di Stato ai sensi dell'art. 87 del Trattato istitutivo delle comunità europee</t>
  </si>
  <si>
    <t>Di aver regolarmente inoltrato per il tramite dell'intermediario delegato ______________________ iscritto al n° __________  dell'ordine dei Consulenti del Lavoro di _____________ le denunce contributive aziendali mensili all'INPS ( Mod. UNIEMENS cumulativo) riferite al periodo lavorativo xx/201x-xx/201x per la matricola aziendale  xxxxxxxxxx come da  stampa dei file allegati che fanno parte integrante della presente dichiarazione intestati all'azienda e muniti di codice di trasmissione.</t>
  </si>
  <si>
    <t>DICHIARAZIONE UNIEMENS SINGOLO LAVORATORE</t>
  </si>
  <si>
    <t xml:space="preserve">DATI IMPRESA </t>
  </si>
  <si>
    <t>Data della Richiesta di Erogazione</t>
  </si>
  <si>
    <t>Cognome</t>
  </si>
  <si>
    <t>Nome</t>
  </si>
  <si>
    <t>Sesso</t>
  </si>
  <si>
    <t>Luogo di nascita</t>
  </si>
  <si>
    <t>Nato il</t>
  </si>
  <si>
    <t>Codice Fiscale</t>
  </si>
  <si>
    <t>in qualità</t>
  </si>
  <si>
    <t>Dati Impresa</t>
  </si>
  <si>
    <t>Ragione Sociale</t>
  </si>
  <si>
    <t>Forma Giuridica</t>
  </si>
  <si>
    <t>Codice ATECO</t>
  </si>
  <si>
    <t>Descrizione ATECO</t>
  </si>
  <si>
    <t>Codice ATECO secondario</t>
  </si>
  <si>
    <t>Descrizione ATECO sec.</t>
  </si>
  <si>
    <t>Partita IVA</t>
  </si>
  <si>
    <t>Iscritta alla CCIAA di</t>
  </si>
  <si>
    <t>Iscritta alla CCIAA dal</t>
  </si>
  <si>
    <t>Indirizzo PEC comunicato al Reg. Imprese</t>
  </si>
  <si>
    <t>Numero REA</t>
  </si>
  <si>
    <t>Sito Internet</t>
  </si>
  <si>
    <t>Sede Legale</t>
  </si>
  <si>
    <t>Indirizzo</t>
  </si>
  <si>
    <t>Numero Civico</t>
  </si>
  <si>
    <t>Comune</t>
  </si>
  <si>
    <t>Provincia</t>
  </si>
  <si>
    <t>CAP</t>
  </si>
  <si>
    <t>Telefono</t>
  </si>
  <si>
    <t>FAX</t>
  </si>
  <si>
    <t>Dati Previdenziali</t>
  </si>
  <si>
    <t>Ente Previdenziale</t>
  </si>
  <si>
    <t>Codice Ente Previdenziale</t>
  </si>
  <si>
    <t xml:space="preserve">SEDE OPERATIVA </t>
  </si>
  <si>
    <t>Sede Operativa</t>
  </si>
  <si>
    <t>PAT INAIL</t>
  </si>
  <si>
    <t>Del</t>
  </si>
  <si>
    <t>Denominazione</t>
  </si>
  <si>
    <t>Cod. Fiscale Ditta</t>
  </si>
  <si>
    <t>PSL di Riferimento</t>
  </si>
  <si>
    <t>Aiuto teorico concesso</t>
  </si>
  <si>
    <t>DATI DEL LAVORATORE E DEL CONTRATTO DI ASSUNZIONE</t>
  </si>
  <si>
    <t>Impresa</t>
  </si>
  <si>
    <t>Residenza al momento della assunzione</t>
  </si>
  <si>
    <t>Comune Residenza Lavoratore</t>
  </si>
  <si>
    <t>Indirizzo Residenza Lavoratore</t>
  </si>
  <si>
    <t>Num. Civ. Residenza Lavoratore</t>
  </si>
  <si>
    <t>CAP Residenza Lavoratore</t>
  </si>
  <si>
    <t>Residenza attuale</t>
  </si>
  <si>
    <t>Cod. Fisc. Lavoratore</t>
  </si>
  <si>
    <t>Data di nascita</t>
  </si>
  <si>
    <t>Provincia (Stato Estero)</t>
  </si>
  <si>
    <t>Nazionalità</t>
  </si>
  <si>
    <t>Data di Assunzione</t>
  </si>
  <si>
    <t>Categoria Lavoratore</t>
  </si>
  <si>
    <t>CCNL Applicato</t>
  </si>
  <si>
    <t>Settore inquadramento INPS</t>
  </si>
  <si>
    <t>Livello</t>
  </si>
  <si>
    <t xml:space="preserve">Ore/Settimana previste da CCNL </t>
  </si>
  <si>
    <t>Ore/Settimana previste da Contratto di Assunzione</t>
  </si>
  <si>
    <t>Codice Agevolazione UNILAV</t>
  </si>
  <si>
    <t>Codice Statistico Contributivo</t>
  </si>
  <si>
    <t>Codici di autorizzazione</t>
  </si>
  <si>
    <t>Codice Ditta INAIL</t>
  </si>
  <si>
    <t>Cognome e Nome</t>
  </si>
  <si>
    <t>Prot.Det.</t>
  </si>
  <si>
    <t>Calcolo ULA – Sede Operativa</t>
  </si>
  <si>
    <t>Media ULA</t>
  </si>
  <si>
    <t>12 mesi Prec.</t>
  </si>
  <si>
    <t>1 Anno Successivo</t>
  </si>
  <si>
    <t>2 Anno Successivo</t>
  </si>
  <si>
    <t>3 Anno Successivo</t>
  </si>
  <si>
    <t>Media ULA 12 mesi precedenti – Lavoratori a tempo indeterminato</t>
  </si>
  <si>
    <t>Vedi Nota per la Compilazione</t>
  </si>
  <si>
    <t>Dati Dodici Mesi Precedenti</t>
  </si>
  <si>
    <t>Totali</t>
  </si>
  <si>
    <t>Lavoro subordinato a tempo indeterminato a Tempo Pieno</t>
  </si>
  <si>
    <t>Lavoro subordinato a tempo indeterminato a Tempo Parziale</t>
  </si>
  <si>
    <t>Lavoro subordinato stagionale a tempo indeterminato</t>
  </si>
  <si>
    <t>Altre forme di lavoro subordinato a tempo indeterminato</t>
  </si>
  <si>
    <t>Primo Anno Successivo</t>
  </si>
  <si>
    <t>Secondo Anno Successivo</t>
  </si>
  <si>
    <t>Terzo Anno Successivo</t>
  </si>
  <si>
    <t>Calcolo ULA – Impresa</t>
  </si>
  <si>
    <t>OBIETTIVI OCCUPAZIONALI</t>
  </si>
  <si>
    <t>Determina</t>
  </si>
  <si>
    <t>Dati già inseriti dall'impresa nella Domanda di Agevolazione del Bonus</t>
  </si>
  <si>
    <t>Dati riferiti all'unità produttiva</t>
  </si>
  <si>
    <t xml:space="preserve">Media ULA a tempo indeterminato nei 12 mesi precedenti la data di assunzione </t>
  </si>
  <si>
    <t>ULA a tempo indeterminato alla data di assunzione del Lavoratore (complessivo della neo assunzione)</t>
  </si>
  <si>
    <t>Incremento Occupazionale</t>
  </si>
  <si>
    <t>Dati riferiti all'impresa</t>
  </si>
  <si>
    <t>Costo Ammissibile</t>
  </si>
  <si>
    <t>Contributo</t>
  </si>
  <si>
    <t>Dati ULA attuali</t>
  </si>
  <si>
    <t>ULA attuali (solo dipendenti a tempo indeterminato) riferiti alla sola Sede Operativa</t>
  </si>
  <si>
    <t xml:space="preserve">ULA attuali (solo dipendenti a tempo indeterminato) riferiti all'intera Impresa </t>
  </si>
  <si>
    <t>In base ai dati sopra esposti permane la condizione di ammissibilità al contributo richiesto relativa al mantenimento dei livelli occupazionali dell’impresa richiedente in quanto,</t>
  </si>
  <si>
    <t>Calcolo del Costo Ammissibile e del Contributo</t>
  </si>
  <si>
    <t>Prot. Num.</t>
  </si>
  <si>
    <t>Dipendente</t>
  </si>
  <si>
    <t>Contributo Assegnato x Dipendente</t>
  </si>
  <si>
    <t>Contributo Teorico su Buste Paga</t>
  </si>
  <si>
    <t>Richiesta Erogazione</t>
  </si>
  <si>
    <t>Num.</t>
  </si>
  <si>
    <t>Richiesta di Erogazione</t>
  </si>
  <si>
    <t>Anno</t>
  </si>
  <si>
    <t>Mese</t>
  </si>
  <si>
    <t>Retribuz. Lorda Mese</t>
  </si>
  <si>
    <t>Oneri INPS</t>
  </si>
  <si>
    <t>Oneri INAIL</t>
  </si>
  <si>
    <t>Altri Oneri Previd.</t>
  </si>
  <si>
    <t>Sgravi e Agevolazioni 1 (vedi nota)</t>
  </si>
  <si>
    <t>Sgravi e Agevolazioni 2 (vedi nota)</t>
  </si>
  <si>
    <t>Totale Costo Salariale</t>
  </si>
  <si>
    <t>Residuo Max Agevolabile</t>
  </si>
  <si>
    <t>Netto Corrisposto</t>
  </si>
  <si>
    <t>Contributo Erogabile</t>
  </si>
  <si>
    <r>
      <t xml:space="preserve">Nome assegnato al File </t>
    </r>
    <r>
      <rPr>
        <b/>
        <sz val="10"/>
        <color indexed="8"/>
        <rFont val="Arial"/>
        <family val="2"/>
      </rPr>
      <t>PDF (</t>
    </r>
    <r>
      <rPr>
        <sz val="10"/>
        <color indexed="8"/>
        <rFont val="Arial"/>
        <family val="2"/>
      </rPr>
      <t>Busta Paga)</t>
    </r>
  </si>
  <si>
    <t>Primo 50%</t>
  </si>
  <si>
    <t>Secondo 50%</t>
  </si>
  <si>
    <t>Tot. 100%</t>
  </si>
  <si>
    <t>Tot 1 e 2 accto</t>
  </si>
  <si>
    <t>soglie</t>
  </si>
  <si>
    <t>calcolo x richiesta</t>
  </si>
  <si>
    <t>MODO DI PAGAMENTO DEI SALARI E RELATIVI ESTREMI</t>
  </si>
  <si>
    <t>Imp.</t>
  </si>
  <si>
    <t>Modo di Pagamento</t>
  </si>
  <si>
    <t>Banca</t>
  </si>
  <si>
    <t>Numero Conto</t>
  </si>
  <si>
    <t>Numero Operazione</t>
  </si>
  <si>
    <t>Data Pagamento</t>
  </si>
  <si>
    <t>Nome assegnato al File PDF (estratto di conto corrente)</t>
  </si>
  <si>
    <t>Nome assegnato al File PDF (titolo pagamento)</t>
  </si>
  <si>
    <t>ESTREMI DEI VERSAMENTI PREVIDENZIALI E FISCALI – IMPRESA E DIPENDENTE</t>
  </si>
  <si>
    <t>Totale Ritenute Fiscali Versati dall'Impresa</t>
  </si>
  <si>
    <t>Totale Contributi Prev. Versati dall'Impresa</t>
  </si>
  <si>
    <t>Ritenute Fiscali (quota del Lavoratore)</t>
  </si>
  <si>
    <t>Contributi Prev. (quota del Lavoratore)</t>
  </si>
  <si>
    <t>Data Versamento</t>
  </si>
  <si>
    <t xml:space="preserve">Nome assegnato al File PDF (F24 mensili) </t>
  </si>
  <si>
    <t>UNIEMENS – IMPRESA E DIPENDENTE</t>
  </si>
  <si>
    <t>Importo UNIEMENS Impresa</t>
  </si>
  <si>
    <t>Importo UNIEMENS Lavoratore</t>
  </si>
  <si>
    <t>Nome File UNIMENS – AZIENDA</t>
  </si>
  <si>
    <t>Nome File UNIEMENS – INDIVIDUALE</t>
  </si>
  <si>
    <t>PFSL</t>
  </si>
  <si>
    <t>Codice Istat
Comune</t>
  </si>
  <si>
    <t>Data elegibilità assunzione</t>
  </si>
  <si>
    <t>Data per chi ha fatto percorso orientamento</t>
  </si>
  <si>
    <t>Piano straordinario per il Sulcis</t>
  </si>
  <si>
    <t>CI</t>
  </si>
  <si>
    <t>Buggerru</t>
  </si>
  <si>
    <t>Domusnovas</t>
  </si>
  <si>
    <t>Fluminimaggiore</t>
  </si>
  <si>
    <t>Musei</t>
  </si>
  <si>
    <t>Narcao</t>
  </si>
  <si>
    <t>Villamassargia</t>
  </si>
  <si>
    <t>Calasetta</t>
  </si>
  <si>
    <t>Carloforte</t>
  </si>
  <si>
    <t>Gonnesa</t>
  </si>
  <si>
    <t>Portoscuso</t>
  </si>
  <si>
    <t>Sant'Antioco</t>
  </si>
  <si>
    <t>Carbonia</t>
  </si>
  <si>
    <t>Giba</t>
  </si>
  <si>
    <t>Masainas</t>
  </si>
  <si>
    <t>Nuxis</t>
  </si>
  <si>
    <t>Perdaxius</t>
  </si>
  <si>
    <t>Piscinas</t>
  </si>
  <si>
    <t>San Giovanni Suergiu</t>
  </si>
  <si>
    <t>Santadi</t>
  </si>
  <si>
    <t>Sant'Anna Arresi</t>
  </si>
  <si>
    <t>Tratalias</t>
  </si>
  <si>
    <t>Villaperuccio</t>
  </si>
  <si>
    <t>Iglesias</t>
  </si>
  <si>
    <t>PSL La Maddalena</t>
  </si>
  <si>
    <t>OT</t>
  </si>
  <si>
    <t>La Maddalena</t>
  </si>
  <si>
    <t>PSL Marmilla</t>
  </si>
  <si>
    <t>VS</t>
  </si>
  <si>
    <t>Barumini</t>
  </si>
  <si>
    <t>Collinas</t>
  </si>
  <si>
    <t>Furtei</t>
  </si>
  <si>
    <t>Genuri</t>
  </si>
  <si>
    <t>Gesturi</t>
  </si>
  <si>
    <t>Las Plassas</t>
  </si>
  <si>
    <t>Lunamatrona</t>
  </si>
  <si>
    <t>Pauli Arbarei</t>
  </si>
  <si>
    <t>Sanluri</t>
  </si>
  <si>
    <t>Segariu</t>
  </si>
  <si>
    <t>Setzu</t>
  </si>
  <si>
    <t>Siddi</t>
  </si>
  <si>
    <t>Tuili</t>
  </si>
  <si>
    <t>Turri</t>
  </si>
  <si>
    <t>Ussaramanna</t>
  </si>
  <si>
    <t>Villamar</t>
  </si>
  <si>
    <t>Villanovaforru</t>
  </si>
  <si>
    <t>Villanovafranca</t>
  </si>
  <si>
    <t>PSL Porto Torres</t>
  </si>
  <si>
    <t>SS</t>
  </si>
  <si>
    <t>Alghero</t>
  </si>
  <si>
    <t>Castelsardo</t>
  </si>
  <si>
    <t>Porto Torres</t>
  </si>
  <si>
    <t>Sassari</t>
  </si>
  <si>
    <t>Sennori</t>
  </si>
  <si>
    <t>Sorso</t>
  </si>
  <si>
    <t>Stintino</t>
  </si>
  <si>
    <t>PSL Sardegna Centrale</t>
  </si>
  <si>
    <t>OR</t>
  </si>
  <si>
    <t>Scano di Montiferro</t>
  </si>
  <si>
    <t>Sennariolo</t>
  </si>
  <si>
    <t>Tresnuraghes</t>
  </si>
  <si>
    <t>Bosa</t>
  </si>
  <si>
    <t>Flussio</t>
  </si>
  <si>
    <t>Magomadas</t>
  </si>
  <si>
    <t>Modolo</t>
  </si>
  <si>
    <t>Montresta</t>
  </si>
  <si>
    <t>Sagama</t>
  </si>
  <si>
    <t>Suni</t>
  </si>
  <si>
    <t>Tinnura</t>
  </si>
  <si>
    <t>NU</t>
  </si>
  <si>
    <t>Gavoi</t>
  </si>
  <si>
    <t>Ollolai</t>
  </si>
  <si>
    <t>Olzai</t>
  </si>
  <si>
    <t>Oniferi</t>
  </si>
  <si>
    <t>Sarule</t>
  </si>
  <si>
    <t>Lodine</t>
  </si>
  <si>
    <t>Birori</t>
  </si>
  <si>
    <t>Bolotana</t>
  </si>
  <si>
    <t>Borore</t>
  </si>
  <si>
    <t>Bortigali</t>
  </si>
  <si>
    <t>Lei</t>
  </si>
  <si>
    <t>Macomer</t>
  </si>
  <si>
    <t>Noragugume</t>
  </si>
  <si>
    <t>Silanus</t>
  </si>
  <si>
    <t>Sindia</t>
  </si>
  <si>
    <t>Dorgali</t>
  </si>
  <si>
    <t>Fonni</t>
  </si>
  <si>
    <t>Mamoiada</t>
  </si>
  <si>
    <t>Oliena</t>
  </si>
  <si>
    <t>Orani</t>
  </si>
  <si>
    <t>Orgosolo</t>
  </si>
  <si>
    <t>Orotelli</t>
  </si>
  <si>
    <t>Ottana</t>
  </si>
  <si>
    <t>Bitti</t>
  </si>
  <si>
    <t>Lodè</t>
  </si>
  <si>
    <t>Lula</t>
  </si>
  <si>
    <t>Onanì</t>
  </si>
  <si>
    <t>Orune</t>
  </si>
  <si>
    <t>Osidda</t>
  </si>
  <si>
    <t>Posada</t>
  </si>
  <si>
    <t>Siniscola</t>
  </si>
  <si>
    <t>Torpè</t>
  </si>
  <si>
    <t>Galtellì</t>
  </si>
  <si>
    <t>Irgoli</t>
  </si>
  <si>
    <t>Loculi</t>
  </si>
  <si>
    <t>Onifai</t>
  </si>
  <si>
    <t>Orosei</t>
  </si>
  <si>
    <t>Dualchi</t>
  </si>
  <si>
    <t>Nuoro</t>
  </si>
  <si>
    <t>Abbasanta</t>
  </si>
  <si>
    <t>Aidomaggiore</t>
  </si>
  <si>
    <t>Boroneddu</t>
  </si>
  <si>
    <t>Ghilarza</t>
  </si>
  <si>
    <t>Norbello</t>
  </si>
  <si>
    <t>Paulilatino</t>
  </si>
  <si>
    <t>Tadasuni</t>
  </si>
  <si>
    <t>Soddì</t>
  </si>
  <si>
    <t>Ardauli</t>
  </si>
  <si>
    <t>Bidonì</t>
  </si>
  <si>
    <t>Busachi</t>
  </si>
  <si>
    <t>Fordongianus</t>
  </si>
  <si>
    <t>Neoneli</t>
  </si>
  <si>
    <t>Nughedu Santa Vittoria</t>
  </si>
  <si>
    <t>Samugheo</t>
  </si>
  <si>
    <t>Sorradile</t>
  </si>
  <si>
    <t>Ulà Tirso</t>
  </si>
  <si>
    <t>Cabras</t>
  </si>
  <si>
    <t>Palmas Arborea</t>
  </si>
  <si>
    <t>Riola Sardo</t>
  </si>
  <si>
    <t>Santa Giusta</t>
  </si>
  <si>
    <t>Villaurbana</t>
  </si>
  <si>
    <t>Allai</t>
  </si>
  <si>
    <t>Ollastra</t>
  </si>
  <si>
    <t>Siamaggiore</t>
  </si>
  <si>
    <t>Siamanna</t>
  </si>
  <si>
    <t>Simaxis</t>
  </si>
  <si>
    <t>Solarussa</t>
  </si>
  <si>
    <t>Villanova Truschedu</t>
  </si>
  <si>
    <t>Zerfaliu</t>
  </si>
  <si>
    <t>Siapiccia</t>
  </si>
  <si>
    <t>Baratili San Pietro</t>
  </si>
  <si>
    <t>Bauladu</t>
  </si>
  <si>
    <t>Bonarcado</t>
  </si>
  <si>
    <t>Cuglieri</t>
  </si>
  <si>
    <t>Milis</t>
  </si>
  <si>
    <t>Narbolia</t>
  </si>
  <si>
    <t>Nurachi</t>
  </si>
  <si>
    <t>Santu Lussurgiu</t>
  </si>
  <si>
    <t>San Vero Milis</t>
  </si>
  <si>
    <t>Seneghe</t>
  </si>
  <si>
    <t>Tramatza</t>
  </si>
  <si>
    <t>Zeddiani</t>
  </si>
  <si>
    <t>Oristano</t>
  </si>
  <si>
    <t>Sedilo</t>
  </si>
  <si>
    <t>codice</t>
  </si>
  <si>
    <t>des_ateco</t>
  </si>
  <si>
    <t>01.11.10</t>
  </si>
  <si>
    <t>Coltivazione di cereali (escluso il riso)</t>
  </si>
  <si>
    <t>01.11.20</t>
  </si>
  <si>
    <t>Coltivazione di semi oleosi</t>
  </si>
  <si>
    <t>01.11.30</t>
  </si>
  <si>
    <t>Coltivazione di legumi da granella</t>
  </si>
  <si>
    <t>01.11.40</t>
  </si>
  <si>
    <t>Coltivazioni miste di cereali, legumi da granella e semi oleosi</t>
  </si>
  <si>
    <t>01.12.00</t>
  </si>
  <si>
    <t>Coltivazione di riso</t>
  </si>
  <si>
    <t>01.13.10</t>
  </si>
  <si>
    <t>Coltivazione di ortaggi (inclusi i meloni) in foglia, a fusto, a frutto, in radici, bulbi e tuberi in piena aria (escluse barbabietola da zucchero e patate)</t>
  </si>
  <si>
    <t>01.13.20</t>
  </si>
  <si>
    <t>Coltivazione di ortaggi (inclusi i meloni) in foglia, a fusto, a frutto, in radici, bulbi e tuberi in colture protette (escluse barbabietola da zucchero e patate)</t>
  </si>
  <si>
    <t>01.13.30</t>
  </si>
  <si>
    <t>Coltivazione di barbabietola da zucchero</t>
  </si>
  <si>
    <t>01.13.40</t>
  </si>
  <si>
    <t>Coltivazione di patate</t>
  </si>
  <si>
    <t>01.14.00</t>
  </si>
  <si>
    <t>Coltivazione di canna da zucchero</t>
  </si>
  <si>
    <t>01.15.00</t>
  </si>
  <si>
    <t>Coltivazione di tabacco</t>
  </si>
  <si>
    <t>01.16.00</t>
  </si>
  <si>
    <t>Coltivazione di piante per la preparazione di fibre tessili</t>
  </si>
  <si>
    <t>01.19.10</t>
  </si>
  <si>
    <t>Coltivazione di fiori in piena aria</t>
  </si>
  <si>
    <t>01.19.20</t>
  </si>
  <si>
    <t>Coltivazione di fiori in colture protette</t>
  </si>
  <si>
    <t>01.19.90</t>
  </si>
  <si>
    <t>Coltivazione di piante da foraggio e di altre colture non permanenti</t>
  </si>
  <si>
    <t>01.21.00</t>
  </si>
  <si>
    <t>Coltivazione di uva</t>
  </si>
  <si>
    <t>01.22.00</t>
  </si>
  <si>
    <t>Coltivazione di frutta di origine tropicale e subtropicale</t>
  </si>
  <si>
    <t>01.23.00</t>
  </si>
  <si>
    <t>Coltivazione di agrumi</t>
  </si>
  <si>
    <t>01.24.00</t>
  </si>
  <si>
    <t>Coltivazione di pomacee e frutta a nocciolo</t>
  </si>
  <si>
    <t>01.25.00</t>
  </si>
  <si>
    <t>Coltivazione di altri alberi da frutta, frutti di bosco e frutta in guscio</t>
  </si>
  <si>
    <t>01.26.00</t>
  </si>
  <si>
    <t>Coltivazione di frutti oleosi</t>
  </si>
  <si>
    <t>01.27.00</t>
  </si>
  <si>
    <t>Coltivazione di piante per la produzione di bevande</t>
  </si>
  <si>
    <t>01.28.00</t>
  </si>
  <si>
    <t>Coltivazione di spezie, piante aromatiche e farmaceutiche</t>
  </si>
  <si>
    <t>01.29.00</t>
  </si>
  <si>
    <t>Coltivazione di altre colture permanenti (inclusi alberi di Natale)</t>
  </si>
  <si>
    <t>01.30.00</t>
  </si>
  <si>
    <t>Riproduzione delle piante</t>
  </si>
  <si>
    <t>01.41.00</t>
  </si>
  <si>
    <t>Allevamento di bovini e bufale da latte, produzione di latte crudo</t>
  </si>
  <si>
    <t>01.42.00</t>
  </si>
  <si>
    <t>Allevamento di bovini e bufalini da carne</t>
  </si>
  <si>
    <t>01.43.00</t>
  </si>
  <si>
    <t>Allevamento di cavalli e altri equini</t>
  </si>
  <si>
    <t>01.44.00</t>
  </si>
  <si>
    <t>Allevamento di cammelli e camelidi</t>
  </si>
  <si>
    <t>01.45.00</t>
  </si>
  <si>
    <t>Allevamento di ovini e caprini</t>
  </si>
  <si>
    <t>01.46.00</t>
  </si>
  <si>
    <t>Allevamento di suini</t>
  </si>
  <si>
    <t>01.47.00</t>
  </si>
  <si>
    <t>Allevamento di pollame</t>
  </si>
  <si>
    <t>01.49.10</t>
  </si>
  <si>
    <t>Allevamento di conigli</t>
  </si>
  <si>
    <t>01.49.20</t>
  </si>
  <si>
    <t>Allevamento di animali da pelliccia</t>
  </si>
  <si>
    <t>01.49.30</t>
  </si>
  <si>
    <t>Apicoltura</t>
  </si>
  <si>
    <t>01.49.40</t>
  </si>
  <si>
    <t>Bachicoltura</t>
  </si>
  <si>
    <t>01.49.90</t>
  </si>
  <si>
    <t>Allevamento di altri animali nca</t>
  </si>
  <si>
    <t>01.50.00</t>
  </si>
  <si>
    <t>Coltivazioni agricole associate all'allevamento di animali: attività mista</t>
  </si>
  <si>
    <t>01.61.00</t>
  </si>
  <si>
    <t>Attività di supporto alla produzione vegetale</t>
  </si>
  <si>
    <t>01.62.01</t>
  </si>
  <si>
    <t>Attività dei maniscalchi</t>
  </si>
  <si>
    <t>01.62.09</t>
  </si>
  <si>
    <t>Altre attività di supporto alla produzione animale (esclusi i servizi veterinari)</t>
  </si>
  <si>
    <t>01.63.00</t>
  </si>
  <si>
    <t>Attività che seguono la raccolta</t>
  </si>
  <si>
    <t>01.64.01</t>
  </si>
  <si>
    <t>Pulitura e cernita di semi e granaglie</t>
  </si>
  <si>
    <t>01.64.09</t>
  </si>
  <si>
    <t>Altre lavorazioni delle sementi per la semina</t>
  </si>
  <si>
    <t>01.70.00</t>
  </si>
  <si>
    <t>Caccia, cattura di animali e servizi connessi</t>
  </si>
  <si>
    <t>02.10.00</t>
  </si>
  <si>
    <t>Silvicoltura e altre attività forestali</t>
  </si>
  <si>
    <t>02.20.00</t>
  </si>
  <si>
    <t>Utilizzo di aree forestali</t>
  </si>
  <si>
    <t>02.30.00</t>
  </si>
  <si>
    <t>Raccolta di prodotti selvatici non legnosi</t>
  </si>
  <si>
    <t>02.40.00</t>
  </si>
  <si>
    <t>Servizi di supporto per la silvicoltura</t>
  </si>
  <si>
    <t>03.11.00</t>
  </si>
  <si>
    <t>Pesca in acque marine e lagunari e servizi connessi</t>
  </si>
  <si>
    <t>03.12.00</t>
  </si>
  <si>
    <t>Pesca in acque dolci e servizi connessi</t>
  </si>
  <si>
    <t>03.21.00</t>
  </si>
  <si>
    <t>Acquacoltura in acqua di mare, salmastra o lagunare e servizi connessi</t>
  </si>
  <si>
    <t>03.22.00</t>
  </si>
  <si>
    <t>Acquacoltura in acque dolci e servizi connessi</t>
  </si>
  <si>
    <t>05.10.00</t>
  </si>
  <si>
    <t>Estrazione di antracite e litantrace</t>
  </si>
  <si>
    <t>05.20.00</t>
  </si>
  <si>
    <t>Estrazione di lignite</t>
  </si>
  <si>
    <t>06.10.00</t>
  </si>
  <si>
    <t>Estrazione di petrolio greggio</t>
  </si>
  <si>
    <t>06.20.00</t>
  </si>
  <si>
    <t>Estrazione di gas naturale</t>
  </si>
  <si>
    <t>07.10.00</t>
  </si>
  <si>
    <t>Estrazione di minerali metalliferi ferrosi</t>
  </si>
  <si>
    <t>07.21.00</t>
  </si>
  <si>
    <t>Estrazione di minerali di uranio e di torio</t>
  </si>
  <si>
    <t>07.29.00</t>
  </si>
  <si>
    <t>Estrazione di altri minerali metalliferi non ferrosi</t>
  </si>
  <si>
    <t>08.11.00</t>
  </si>
  <si>
    <t>Estrazione di pietre ornamentali e da costruzione, calcare, pietra da gesso, creta e ardesia</t>
  </si>
  <si>
    <t>08.12.00</t>
  </si>
  <si>
    <t>Estrazione di ghiaia, sabbia; estrazione di argille e caolino</t>
  </si>
  <si>
    <t>08.91.00</t>
  </si>
  <si>
    <t>Estrazione di minerali per l'industria chimica e per la produzione di fertilizzanti</t>
  </si>
  <si>
    <t>08.92.00</t>
  </si>
  <si>
    <t>Estrazione di torba</t>
  </si>
  <si>
    <t>08.93.00</t>
  </si>
  <si>
    <t>Estrazione di sale</t>
  </si>
  <si>
    <t>08.99.01</t>
  </si>
  <si>
    <t>Estrazione di asfalto e bitume naturale</t>
  </si>
  <si>
    <t>08.99.09</t>
  </si>
  <si>
    <t>Estrazione di pomice e di altri minerali nca</t>
  </si>
  <si>
    <t>09.10.00</t>
  </si>
  <si>
    <t>Attività di supporto all'estrazione di petrolio e di gas naturale</t>
  </si>
  <si>
    <t>09.90.01</t>
  </si>
  <si>
    <t>Attività di supporto all'estrazione di pietre ornamentali, da costruzione, da gesso, di anidrite, per calce e cementi, di dolomite, di ardesia, di ghiaia e sabbia, di argilla, di caolino, di pomice</t>
  </si>
  <si>
    <t>09.90.09</t>
  </si>
  <si>
    <t>Attività di supporto all'estrazione di altri minerali nca</t>
  </si>
  <si>
    <t>10.11.00</t>
  </si>
  <si>
    <t>Produzione di carne non di volatili e di prodotti della macellazione (attività dei mattatoi)</t>
  </si>
  <si>
    <t>10.12.00</t>
  </si>
  <si>
    <t>Produzione di carne di volatili e prodotti della loro macellazione (attività dei mattatoi)</t>
  </si>
  <si>
    <t>10.13.00</t>
  </si>
  <si>
    <t>Produzione di prodotti a base di carne (inclusa la carne di volatili)</t>
  </si>
  <si>
    <t>10.20.00</t>
  </si>
  <si>
    <t>Lavorazione e conservazione di pesce, crostacei e molluschi mediante surgelamento, salatura eccetera</t>
  </si>
  <si>
    <t>10.31.00</t>
  </si>
  <si>
    <t>Lavorazione e conservazione delle patate</t>
  </si>
  <si>
    <t>10.32.00</t>
  </si>
  <si>
    <t>Produzione di succhi di frutta e di ortaggi</t>
  </si>
  <si>
    <t>10.39.00</t>
  </si>
  <si>
    <t>Lavorazione e conservazione di frutta e di ortaggi (esclusi i succhi di frutta e di ortaggi)</t>
  </si>
  <si>
    <t>10.41.10</t>
  </si>
  <si>
    <t>Produzione di olio di oliva da olive prevalentemente non di produzione propria</t>
  </si>
  <si>
    <t>10.41.20</t>
  </si>
  <si>
    <t>Produzione di olio raffinato o grezzo da semi oleosi o frutti oleosi prevalentemente non di produzione propria</t>
  </si>
  <si>
    <t>10.41.30</t>
  </si>
  <si>
    <t>Produzione di oli e grassi animali grezzi o raffinati</t>
  </si>
  <si>
    <t>10.42.00</t>
  </si>
  <si>
    <t>Produzione di margarina e di grassi commestibili simili</t>
  </si>
  <si>
    <t>10.51.10</t>
  </si>
  <si>
    <t>Trattamento igienico del latte</t>
  </si>
  <si>
    <t>10.51.20</t>
  </si>
  <si>
    <t>Produzione dei derivati del latte</t>
  </si>
  <si>
    <t>10.52.00</t>
  </si>
  <si>
    <t>Produzione di gelati senza vendita diretta al pubblico</t>
  </si>
  <si>
    <t>10.61.10</t>
  </si>
  <si>
    <t>Molitura del frumento</t>
  </si>
  <si>
    <t>10.61.20</t>
  </si>
  <si>
    <t>Molitura di altri cereali</t>
  </si>
  <si>
    <t>10.61.30</t>
  </si>
  <si>
    <t>Lavorazione del riso</t>
  </si>
  <si>
    <t>10.61.40</t>
  </si>
  <si>
    <t>Altre lavorazioni di semi e granaglie</t>
  </si>
  <si>
    <t>10.62.00</t>
  </si>
  <si>
    <t>Produzione di amidi e di prodotti amidacei (inclusa produzione di olio di mais)</t>
  </si>
  <si>
    <t>10.71.10</t>
  </si>
  <si>
    <t>Produzione di prodotti di panetteria freschi</t>
  </si>
  <si>
    <t>10.71.20</t>
  </si>
  <si>
    <t>Produzione di pasticceria fresca</t>
  </si>
  <si>
    <t>10.72.00</t>
  </si>
  <si>
    <t>Produzione di fette biscottate, biscotti; prodotti di pasticceria conservati</t>
  </si>
  <si>
    <t>10.73.00</t>
  </si>
  <si>
    <t>Produzione di paste alimentari, di cuscus e di prodotti farinacei simili</t>
  </si>
  <si>
    <t>10.81.00</t>
  </si>
  <si>
    <t>Produzione di zucchero</t>
  </si>
  <si>
    <t>10.82.00</t>
  </si>
  <si>
    <t>Produzione di cacao in polvere, cioccolato, caramelle e confetterie</t>
  </si>
  <si>
    <t>10.83.01</t>
  </si>
  <si>
    <t>Lavorazione del caffè</t>
  </si>
  <si>
    <t>10.83.02</t>
  </si>
  <si>
    <t>Lavorazione del tè e di altri preparati per infusi</t>
  </si>
  <si>
    <t>10.84.00</t>
  </si>
  <si>
    <t>Produzione di condimenti e spezie</t>
  </si>
  <si>
    <t>10.85.01</t>
  </si>
  <si>
    <t>Produzione di piatti pronti a base di carne e pollame</t>
  </si>
  <si>
    <t>10.85.02</t>
  </si>
  <si>
    <t>Produzione di piatti pronti a base di pesce, inclusi fish and chips</t>
  </si>
  <si>
    <t>10.85.03</t>
  </si>
  <si>
    <t>Produzione di piatti pronti a base di ortaggi</t>
  </si>
  <si>
    <t>10.85.04</t>
  </si>
  <si>
    <t>Produzione di pizza confezionata</t>
  </si>
  <si>
    <t>10.85.05</t>
  </si>
  <si>
    <t>Produzione di piatti pronti a base di pasta</t>
  </si>
  <si>
    <t>10.85.09</t>
  </si>
  <si>
    <t>Produzione di pasti e piatti pronti di altri prodotti alimentari</t>
  </si>
  <si>
    <t>10.86.00</t>
  </si>
  <si>
    <t>Produzione di preparati omogeneizzati e di alimenti dietetici</t>
  </si>
  <si>
    <t>10.89.01</t>
  </si>
  <si>
    <t>Produzione di estratti e succhi di carne</t>
  </si>
  <si>
    <t>10.89.09</t>
  </si>
  <si>
    <t>Produzione di altri prodotti alimentari nca</t>
  </si>
  <si>
    <t>10.91.00</t>
  </si>
  <si>
    <t>Produzione di mangimi per l'alimentazione degli animali da allevamento</t>
  </si>
  <si>
    <t>10.92.00</t>
  </si>
  <si>
    <t>Produzione di prodotti per l'alimentazione degli animali da compagnia</t>
  </si>
  <si>
    <t>11.01.00</t>
  </si>
  <si>
    <t>Distillazione, rettifica e miscelatura degli alcolici</t>
  </si>
  <si>
    <t>11.02.10</t>
  </si>
  <si>
    <t>Produzione di vini da tavola e v.q.p.r.d.</t>
  </si>
  <si>
    <t>11.02.20</t>
  </si>
  <si>
    <t>Produzione di vino spumante e altri vini speciali</t>
  </si>
  <si>
    <t>11.03.00</t>
  </si>
  <si>
    <t>Produzione di sidro e di altri vini a base di frutta</t>
  </si>
  <si>
    <t>11.04.00</t>
  </si>
  <si>
    <t>Produzione di altre bevande fermentate non distillate</t>
  </si>
  <si>
    <t>11.05.00</t>
  </si>
  <si>
    <t>Produzione di birra</t>
  </si>
  <si>
    <t>11.06.00</t>
  </si>
  <si>
    <t>Produzione di malto</t>
  </si>
  <si>
    <t>11.07.00</t>
  </si>
  <si>
    <t>Industria delle bibite analcoliche, delle acque minerali e di altre acque in bottiglia</t>
  </si>
  <si>
    <t>12.00.00</t>
  </si>
  <si>
    <t>Industria del tabacco</t>
  </si>
  <si>
    <t>13.10.00</t>
  </si>
  <si>
    <t>Preparazione e filatura di fibre tessili</t>
  </si>
  <si>
    <t>13.20.00</t>
  </si>
  <si>
    <t>Tessitura</t>
  </si>
  <si>
    <t>13.30.00</t>
  </si>
  <si>
    <t>Finissaggio dei tessili, degli articoli di vestiario e attività similari</t>
  </si>
  <si>
    <t>13.91.00</t>
  </si>
  <si>
    <t>Fabbricazione di tessuti a maglia</t>
  </si>
  <si>
    <t>13.92.10</t>
  </si>
  <si>
    <t>Confezionamento di biancheria da letto, da tavola e per l'arredamento</t>
  </si>
  <si>
    <t>13.92.20</t>
  </si>
  <si>
    <t>Fabbricazione di articoli in materie tessili nca</t>
  </si>
  <si>
    <t>13.93.00</t>
  </si>
  <si>
    <t>Fabbricazione di tappeti e moquette</t>
  </si>
  <si>
    <t>13.94.00</t>
  </si>
  <si>
    <t>Fabbricazione di spago, corde, funi e reti</t>
  </si>
  <si>
    <t>13.95.00</t>
  </si>
  <si>
    <t>Fabbricazione di tessuti non tessuti e di articoli in tali materie (esclusi gli articoli di abbigliamento)</t>
  </si>
  <si>
    <t>13.96.10</t>
  </si>
  <si>
    <t>Fabbricazione di nastri, etichette e passamanerie di fibre tessili</t>
  </si>
  <si>
    <t>13.96.20</t>
  </si>
  <si>
    <t>Fabbricazione di altri articoli tessili tecnici ed industriali</t>
  </si>
  <si>
    <t>13.99.10</t>
  </si>
  <si>
    <t>Fabbricazione di ricami</t>
  </si>
  <si>
    <t>13.99.20</t>
  </si>
  <si>
    <t>Fabbricazione di tulle, pizzi e merletti</t>
  </si>
  <si>
    <t>13.99.90</t>
  </si>
  <si>
    <t>Fabbricazione di feltro e articoli tessili diversi</t>
  </si>
  <si>
    <t>14.11.00</t>
  </si>
  <si>
    <t>Confezione di abbigliamento in pelle e similpelle</t>
  </si>
  <si>
    <t>14.12.00</t>
  </si>
  <si>
    <t>Confezione di camici, divise ed altri indumenti da lavoro</t>
  </si>
  <si>
    <t>14.13.10</t>
  </si>
  <si>
    <t>Confezione in serie di abbigliamento esterno</t>
  </si>
  <si>
    <t>14.13.20</t>
  </si>
  <si>
    <t>Sartoria e confezione su misura di abbigliamento esterno</t>
  </si>
  <si>
    <t>14.14.00</t>
  </si>
  <si>
    <t>Confezione di camicie, T-shirt, corsetteria e altra biancheria intima</t>
  </si>
  <si>
    <t>14.19.10</t>
  </si>
  <si>
    <t>Confezioni varie e accessori per l'abbigliamento</t>
  </si>
  <si>
    <t>14.19.21</t>
  </si>
  <si>
    <t>Fabbricazione di calzature realizzate in materiale tessile senza suole applicate</t>
  </si>
  <si>
    <t>14.19.29</t>
  </si>
  <si>
    <t>Confezioni di abbigliamento sportivo o di altri indumenti particolari</t>
  </si>
  <si>
    <t>14.20.00</t>
  </si>
  <si>
    <t>Confezione di articoli in pelliccia</t>
  </si>
  <si>
    <t>14.31.00</t>
  </si>
  <si>
    <t>Fabbricazione di articoli di calzetteria in maglia</t>
  </si>
  <si>
    <t>14.39.00</t>
  </si>
  <si>
    <t>Fabbricazione di pullover, cardigan ed altri articoli simili a maglia</t>
  </si>
  <si>
    <t>15.11.00</t>
  </si>
  <si>
    <t>Preparazione e concia del cuoio e pelle; preparazione e tintura di pellicce</t>
  </si>
  <si>
    <t>15.12.01</t>
  </si>
  <si>
    <t>Fabbricazione di frustini e scudisci per equitazione</t>
  </si>
  <si>
    <t>15.12.09</t>
  </si>
  <si>
    <t>Fabbricazione di altri articoli da viaggio, borse e simili, pelletteria e selleria</t>
  </si>
  <si>
    <t>15.20.10</t>
  </si>
  <si>
    <t>Fabbricazione di calzature</t>
  </si>
  <si>
    <t>15.20.20</t>
  </si>
  <si>
    <t>Fabbricazione di parti in cuoio per calzature</t>
  </si>
  <si>
    <t>16.10.00</t>
  </si>
  <si>
    <t>Taglio e piallatura del legno</t>
  </si>
  <si>
    <t>16.21.00</t>
  </si>
  <si>
    <t>Fabbricazione di fogli da impiallacciatura e di pannelli a base di legno</t>
  </si>
  <si>
    <t>16.22.00</t>
  </si>
  <si>
    <t>Fabbricazione di pavimenti in parquet assemblato</t>
  </si>
  <si>
    <t>16.23.10</t>
  </si>
  <si>
    <t>Fabbricazione di porte e finestre in legno (escluse porte blindate)</t>
  </si>
  <si>
    <t>16.23.20</t>
  </si>
  <si>
    <t>Fabbricazione di altri elementi in legno e di falegnameria per l'edilizia</t>
  </si>
  <si>
    <t>16.24.00</t>
  </si>
  <si>
    <t>Fabbricazione di imballaggi in legno</t>
  </si>
  <si>
    <t>16.29.11</t>
  </si>
  <si>
    <t>Fabbricazione di parti in legno per calzature</t>
  </si>
  <si>
    <t>16.29.12</t>
  </si>
  <si>
    <t>Fabbricazione di manici di ombrelli, bastoni e simili</t>
  </si>
  <si>
    <t>16.29.19</t>
  </si>
  <si>
    <t>Fabbricazione di altri prodotti vari in legno (esclusi i mobili)</t>
  </si>
  <si>
    <t>16.29.20</t>
  </si>
  <si>
    <t>Fabbricazione dei prodotti della lavorazione del sughero</t>
  </si>
  <si>
    <t>16.29.30</t>
  </si>
  <si>
    <t>Fabbricazione di articoli in paglia e materiali da intreccio</t>
  </si>
  <si>
    <t>16.29.40</t>
  </si>
  <si>
    <t>Laboratori di corniciai</t>
  </si>
  <si>
    <t>17.11.00</t>
  </si>
  <si>
    <t>Fabbricazione di pasta-carta</t>
  </si>
  <si>
    <t>17.12.00</t>
  </si>
  <si>
    <t>Fabbricazione di carta e cartone</t>
  </si>
  <si>
    <t>17.21.00</t>
  </si>
  <si>
    <t>Fabbricazione di carta e cartone ondulato e di imballaggi di carta e cartone (esclusi quelli in carta pressata)</t>
  </si>
  <si>
    <t>17.22.00</t>
  </si>
  <si>
    <t>Fabbricazione di prodotti igienico-sanitari e per uso domestico in carta e ovatta di cellulosa</t>
  </si>
  <si>
    <t>17.23.01</t>
  </si>
  <si>
    <t>Fabbricazione di prodotti cartotecnici scolastici e commerciali quando l'attività di stampa non è la principale caratteristica</t>
  </si>
  <si>
    <t>17.23.09</t>
  </si>
  <si>
    <t>Fabbricazione di altri prodotti cartotecnici</t>
  </si>
  <si>
    <t>17.24.00</t>
  </si>
  <si>
    <t>Fabbricazione di carta da parati</t>
  </si>
  <si>
    <t>17.29.00</t>
  </si>
  <si>
    <t>Fabbricazione di altri articoli di carta e cartone</t>
  </si>
  <si>
    <t>18.11.00</t>
  </si>
  <si>
    <t>Stampa di giornali</t>
  </si>
  <si>
    <t>18.12.00</t>
  </si>
  <si>
    <t>Altra stampa</t>
  </si>
  <si>
    <t>18.13.00</t>
  </si>
  <si>
    <t>Lavorazioni preliminari alla stampa e ai media</t>
  </si>
  <si>
    <t>18.14.00</t>
  </si>
  <si>
    <t>Legatoria e servizi connessi</t>
  </si>
  <si>
    <t>18.20.00</t>
  </si>
  <si>
    <t>Riproduzione di supporti registrati</t>
  </si>
  <si>
    <t>19.10.01</t>
  </si>
  <si>
    <t>Fabbricazione di pece e coke di pece</t>
  </si>
  <si>
    <t>19.10.09</t>
  </si>
  <si>
    <t>Fabbricazione di altri prodotti di cokeria</t>
  </si>
  <si>
    <t>19.20.10</t>
  </si>
  <si>
    <t>Raffinerie di petrolio</t>
  </si>
  <si>
    <t>19.20.20</t>
  </si>
  <si>
    <t>Preparazione o miscelazione di derivati del petrolio (esclusa la petrolchimica)</t>
  </si>
  <si>
    <t>19.20.30</t>
  </si>
  <si>
    <t>Miscelazione di gas petroliferi liquefatti (GPL) e loro imbottigliamento</t>
  </si>
  <si>
    <t>19.20.40</t>
  </si>
  <si>
    <t>Fabbricazione di emulsioni di bitume, di catrame e di leganti per uso stradale</t>
  </si>
  <si>
    <t>19.20.90</t>
  </si>
  <si>
    <t>Fabbricazione di altri prodotti petroliferi raffinati</t>
  </si>
  <si>
    <t>20.11.00</t>
  </si>
  <si>
    <t>Fabbricazione di gas industriali</t>
  </si>
  <si>
    <t>20.12.00</t>
  </si>
  <si>
    <t>Fabbricazione di coloranti e pigmenti</t>
  </si>
  <si>
    <t>20.13.01</t>
  </si>
  <si>
    <t>Fabbricazione di uranio e torio arricchito</t>
  </si>
  <si>
    <t>20.13.09</t>
  </si>
  <si>
    <t>Fabbricazione di altri prodotti chimici di base inorganici</t>
  </si>
  <si>
    <t>20.14.01</t>
  </si>
  <si>
    <t>Fabbricazione di alcol etilico da materiali fermentati</t>
  </si>
  <si>
    <t>20.14.09</t>
  </si>
  <si>
    <t>Fabbricazione di altri prodotti chimici di base organici nca</t>
  </si>
  <si>
    <t>20.15.00</t>
  </si>
  <si>
    <t>Fabbricazione di fertilizzanti e composti azotati (esclusa la fabbricazione di compost)</t>
  </si>
  <si>
    <t>20.16.00</t>
  </si>
  <si>
    <t>Fabbricazione di materie plastiche in forme primarie</t>
  </si>
  <si>
    <t>20.17.00</t>
  </si>
  <si>
    <t>Fabbricazione di gomma sintetica in forme primarie</t>
  </si>
  <si>
    <t>20.20.00</t>
  </si>
  <si>
    <t>Fabbricazione di agrofarmaci e di altri prodotti chimici per l'agricoltura (esclusi i concimi)</t>
  </si>
  <si>
    <t>20.30.00</t>
  </si>
  <si>
    <t>Fabbricazione di pitture, vernici e smalti, inchiostri da stampa e adesivi sintetici (mastici)</t>
  </si>
  <si>
    <t>20.41.10</t>
  </si>
  <si>
    <t>Fabbricazione di saponi, detergenti e di agenti organici tensioattivi (esclusi i prodotti per toletta)</t>
  </si>
  <si>
    <t>20.41.20</t>
  </si>
  <si>
    <t>Fabbricazione di specialità chimiche per uso domestico e per manutenzione</t>
  </si>
  <si>
    <t>20.42.00</t>
  </si>
  <si>
    <t>Fabbricazione di prodotti per toletta: profumi, cosmetici, saponi e simili</t>
  </si>
  <si>
    <t>20.51.01</t>
  </si>
  <si>
    <t>Fabbricazione di fiammiferi</t>
  </si>
  <si>
    <t>20.51.02</t>
  </si>
  <si>
    <t>Fabbricazione di articoli esplosivi</t>
  </si>
  <si>
    <t>20.52.00</t>
  </si>
  <si>
    <t>Fabbricazione di colle</t>
  </si>
  <si>
    <t>20.53.00</t>
  </si>
  <si>
    <t>Fabbricazione di oli essenziali</t>
  </si>
  <si>
    <t>20.59.10</t>
  </si>
  <si>
    <t>Fabbricazione di prodotti chimici per uso fotografico</t>
  </si>
  <si>
    <t>20.59.20</t>
  </si>
  <si>
    <t>Fabbricazione di prodotti chimici organici ottenuti da prodotti di base derivati da processi di fermentazione o da materie prime vegetali</t>
  </si>
  <si>
    <t>20.59.30</t>
  </si>
  <si>
    <t>Trattamento chimico degli acidi grassi</t>
  </si>
  <si>
    <t>20.59.40</t>
  </si>
  <si>
    <t>Fabbricazione di prodotti chimici vari per uso industriale (inclusi i preparati antidetonanti e antigelo)</t>
  </si>
  <si>
    <t>20.59.50</t>
  </si>
  <si>
    <t>Fabbricazione di prodotti chimici impiegati per ufficio e per il consumo non industriale</t>
  </si>
  <si>
    <t>20.59.60</t>
  </si>
  <si>
    <t>Fabbricazione di prodotti ausiliari per le industrie tessili e del cuoio</t>
  </si>
  <si>
    <t>20.59.70</t>
  </si>
  <si>
    <t>Fabbricazione di prodotti elettrochimici (esclusa produzione di cloro, soda e potassa) ed elettrotermici</t>
  </si>
  <si>
    <t>20.59.90</t>
  </si>
  <si>
    <t>Fabbricazione di altri prodotti chimici nca</t>
  </si>
  <si>
    <t>20.60.00</t>
  </si>
  <si>
    <t>Fabbricazione di fibre sintetiche e artificiali</t>
  </si>
  <si>
    <t>21.10.00</t>
  </si>
  <si>
    <t>Fabbricazione di prodotti farmaceutici di base</t>
  </si>
  <si>
    <t>21.20.01</t>
  </si>
  <si>
    <t>Fabbricazione di sostanze diagnostiche radioattive in vivo</t>
  </si>
  <si>
    <t>21.20.09</t>
  </si>
  <si>
    <t>Fabbricazione di medicinali ed altri preparati farmaceutici</t>
  </si>
  <si>
    <t>22.11.10</t>
  </si>
  <si>
    <t>Fabbricazione di pneumatici e di camere d'aria</t>
  </si>
  <si>
    <t>22.11.20</t>
  </si>
  <si>
    <t>Rigenerazione e ricostruzione di pneumatici</t>
  </si>
  <si>
    <t>22.19.01</t>
  </si>
  <si>
    <t>Fabbricazione di suole di gomma e altre parti in gomma per calzature</t>
  </si>
  <si>
    <t>22.19.09</t>
  </si>
  <si>
    <t>Fabbricazione di altri prodotti in gomma nca</t>
  </si>
  <si>
    <t>22.21.00</t>
  </si>
  <si>
    <t>Fabbricazione di lastre, fogli, tubi e profilati in materie plastiche</t>
  </si>
  <si>
    <t>22.22.00</t>
  </si>
  <si>
    <t>Fabbricazione di imballaggi in materie plastiche</t>
  </si>
  <si>
    <t>22.23.01</t>
  </si>
  <si>
    <t>Fabbricazione di rivestimenti elastici per pavimenti (vinile, linoleum eccetera)</t>
  </si>
  <si>
    <t>22.23.02</t>
  </si>
  <si>
    <t>Fabbricazione di porte, finestre, intelaiature eccetera in plastica per l'edilizia</t>
  </si>
  <si>
    <t>22.23.09</t>
  </si>
  <si>
    <t>Fabbricazione di altri articoli in plastica per l'edilizia</t>
  </si>
  <si>
    <t>22.29.01</t>
  </si>
  <si>
    <t>Fabbricazione di parti in plastica per calzature</t>
  </si>
  <si>
    <t>22.29.02</t>
  </si>
  <si>
    <t>Fabbricazione di oggetti per l'ufficio e la scuola in plastica</t>
  </si>
  <si>
    <t>22.29.09</t>
  </si>
  <si>
    <t>Fabbricazione di altri articoli in materie plastiche nca</t>
  </si>
  <si>
    <t>23.11.00</t>
  </si>
  <si>
    <t>Fabbricazione di vetro piano</t>
  </si>
  <si>
    <t>23.12.00</t>
  </si>
  <si>
    <t>Lavorazione e trasformazione del vetro piano</t>
  </si>
  <si>
    <t>23.13.00</t>
  </si>
  <si>
    <t>Fabbricazione di vetro cavo</t>
  </si>
  <si>
    <t>23.14.00</t>
  </si>
  <si>
    <t>Fabbricazione di fibre di vetro</t>
  </si>
  <si>
    <t>23.19.10</t>
  </si>
  <si>
    <t>Fabbricazione di vetrerie per laboratori, per uso igienico, per farmacia</t>
  </si>
  <si>
    <t>23.19.20</t>
  </si>
  <si>
    <t>Lavorazione di vetro a mano e a soffio artistico</t>
  </si>
  <si>
    <t>23.19.90</t>
  </si>
  <si>
    <t>Fabbricazione di altri prodotti in vetro (inclusa la vetreria tecnica)</t>
  </si>
  <si>
    <t>23.20.00</t>
  </si>
  <si>
    <t>Fabbricazione di prodotti refrattari</t>
  </si>
  <si>
    <t>23.31.00</t>
  </si>
  <si>
    <t>Fabbricazione di piastrelle in ceramica per pavimenti e rivestimenti</t>
  </si>
  <si>
    <t>23.32.00</t>
  </si>
  <si>
    <t>Fabbricazione di mattoni, tegole ed altri prodotti per l'edilizia in terracotta</t>
  </si>
  <si>
    <t>23.41.00</t>
  </si>
  <si>
    <t>Fabbricazione di prodotti in ceramica per usi domestici e ornamentali</t>
  </si>
  <si>
    <t>23.42.00</t>
  </si>
  <si>
    <t>Fabbricazione di articoli sanitari in ceramica</t>
  </si>
  <si>
    <t>23.43.00</t>
  </si>
  <si>
    <t>Fabbricazione di isolatori e di pezzi isolanti in ceramica</t>
  </si>
  <si>
    <t>23.44.00</t>
  </si>
  <si>
    <t>Fabbricazione di altri prodotti in ceramica per uso tecnico e industriale</t>
  </si>
  <si>
    <t>23.49.00</t>
  </si>
  <si>
    <t>Fabbricazione di altri prodotti in ceramica</t>
  </si>
  <si>
    <t>23.51.00</t>
  </si>
  <si>
    <t>Produzione di cemento</t>
  </si>
  <si>
    <t>23.52.10</t>
  </si>
  <si>
    <t>Produzione di calce</t>
  </si>
  <si>
    <t>23.52.20</t>
  </si>
  <si>
    <t>Produzione di gesso</t>
  </si>
  <si>
    <t>23.61.00</t>
  </si>
  <si>
    <t>Fabbricazione di prodotti in calcestruzzo per l'edilizia</t>
  </si>
  <si>
    <t>23.62.00</t>
  </si>
  <si>
    <t>Fabbricazione di prodotti in gesso per l'edilizia</t>
  </si>
  <si>
    <t>23.63.00</t>
  </si>
  <si>
    <t>Produzione di calcestruzzo pronto per l'uso</t>
  </si>
  <si>
    <t>23.64.00</t>
  </si>
  <si>
    <t>Produzione di malta</t>
  </si>
  <si>
    <t>23.65.00</t>
  </si>
  <si>
    <t>Fabbricazione di prodotti in fibrocemento</t>
  </si>
  <si>
    <t>23.69.00</t>
  </si>
  <si>
    <t>Fabbricazione di altri prodotti in calcestruzzo, gesso e cemento</t>
  </si>
  <si>
    <t>23.70.10</t>
  </si>
  <si>
    <t>Segagione e lavorazione delle pietre e del marmo</t>
  </si>
  <si>
    <t>23.70.20</t>
  </si>
  <si>
    <t>Lavorazione artistica del marmo e di altre pietre affini, lavori in mosaico</t>
  </si>
  <si>
    <t>23.70.30</t>
  </si>
  <si>
    <t>Frantumazione di pietre e minerali vari non in connessione con l'estrazione</t>
  </si>
  <si>
    <t>23.91.00</t>
  </si>
  <si>
    <t>Produzione di prodotti abrasivi</t>
  </si>
  <si>
    <t>23.99.00</t>
  </si>
  <si>
    <t>Fabbricazione di altri prodotti in minerali non metalliferi nca</t>
  </si>
  <si>
    <t>24.10.00</t>
  </si>
  <si>
    <t>Siderurgia - Fabbricazione di ferro, acciaio e ferroleghe</t>
  </si>
  <si>
    <t>24.20.10</t>
  </si>
  <si>
    <t>Fabbricazione di tubi e condotti senza saldatura</t>
  </si>
  <si>
    <t>24.20.20</t>
  </si>
  <si>
    <t>Fabbricazione di tubi e condotti saldati e simili</t>
  </si>
  <si>
    <t>24.31.00</t>
  </si>
  <si>
    <t>Stiratura a freddo di barre</t>
  </si>
  <si>
    <t>24.32.00</t>
  </si>
  <si>
    <t>Laminazione a freddo di nastri</t>
  </si>
  <si>
    <t>24.33.01</t>
  </si>
  <si>
    <t>Fabbricazione di pannelli stratificati in acciaio</t>
  </si>
  <si>
    <t>24.33.02</t>
  </si>
  <si>
    <t>Profilatura mediante formatura o piegatura a freddo</t>
  </si>
  <si>
    <t>24.34.00</t>
  </si>
  <si>
    <t>Trafilatura a freddo</t>
  </si>
  <si>
    <t>24.41.00</t>
  </si>
  <si>
    <t>Produzione di metalli preziosi e semilavorati</t>
  </si>
  <si>
    <t>24.42.00</t>
  </si>
  <si>
    <t>Produzione di alluminio e semilavorati</t>
  </si>
  <si>
    <t>24.43.00</t>
  </si>
  <si>
    <t>Produzione di piombo, zinco e stagno e semilavorati</t>
  </si>
  <si>
    <t>24.44.00</t>
  </si>
  <si>
    <t>Produzione di rame e semilavorati</t>
  </si>
  <si>
    <t>24.45.00</t>
  </si>
  <si>
    <t>Produzione di altri metalli non ferrosi e semilavorati</t>
  </si>
  <si>
    <t>24.46.00</t>
  </si>
  <si>
    <t>Trattamento dei combustibili nucleari (escluso l'arricchimento di uranio e torio)</t>
  </si>
  <si>
    <t>24.51.00</t>
  </si>
  <si>
    <t>Fusione di ghisa e produzione di tubi e raccordi in ghisa</t>
  </si>
  <si>
    <t>24.52.00</t>
  </si>
  <si>
    <t>Fusione di acciaio</t>
  </si>
  <si>
    <t>24.53.00</t>
  </si>
  <si>
    <t>Fusione di metalli leggeri</t>
  </si>
  <si>
    <t>24.54.00</t>
  </si>
  <si>
    <t>Fusione di altri metalli non ferrosi</t>
  </si>
  <si>
    <t>25.11.00</t>
  </si>
  <si>
    <t>Fabbricazione di strutture metalliche e parti assemblate di strutture</t>
  </si>
  <si>
    <t>25.12.10</t>
  </si>
  <si>
    <t>Fabbricazione di porte, finestre e loro telai, imposte e cancelli metallici</t>
  </si>
  <si>
    <t>25.12.20</t>
  </si>
  <si>
    <t>Fabbricazione di strutture metalliche per tende da sole, tende alla veneziana e simili</t>
  </si>
  <si>
    <t>25.21.00</t>
  </si>
  <si>
    <t>Fabbricazione di radiatori e contenitori in metallo per caldaie per il riscaldamento centrale</t>
  </si>
  <si>
    <t>25.29.00</t>
  </si>
  <si>
    <t>Fabbricazione di cisterne, serbatoi e contenitori in metallo per impieghi di stoccaggio o di produzione</t>
  </si>
  <si>
    <t>25.30.00</t>
  </si>
  <si>
    <t>Fabbricazione di generatori di vapore (esclusi i contenitori in metallo per caldaie per il riscaldamento centrale ad acqua calda)</t>
  </si>
  <si>
    <t>25.40.00</t>
  </si>
  <si>
    <t>Fabbricazione di armi e munizioni</t>
  </si>
  <si>
    <t>25.50.00</t>
  </si>
  <si>
    <t>Fucinatura, imbutitura, stampaggio e profilatura dei metalli; metallurgia delle polveri</t>
  </si>
  <si>
    <t>25.61.00</t>
  </si>
  <si>
    <t>Trattamento e rivestimento dei metalli</t>
  </si>
  <si>
    <t>25.62.00</t>
  </si>
  <si>
    <t>Lavori di meccanica generale</t>
  </si>
  <si>
    <t>25.71.00</t>
  </si>
  <si>
    <t>Fabbricazione di articoli di coltelleria, posateria ed armi bianche</t>
  </si>
  <si>
    <t>25.72.00</t>
  </si>
  <si>
    <t>Fabbricazione di serrature e cerniere e ferramenta simili</t>
  </si>
  <si>
    <t>25.73.11</t>
  </si>
  <si>
    <t>Fabbricazione di utensileria ad azionamento manuale</t>
  </si>
  <si>
    <t>25.73.12</t>
  </si>
  <si>
    <t>Fabbricazione di parti intercambiabili per macchine utensili</t>
  </si>
  <si>
    <t>25.73.20</t>
  </si>
  <si>
    <t>Fabbricazione di stampi, portastampi, sagome, forme per macchine</t>
  </si>
  <si>
    <t>25.91.00</t>
  </si>
  <si>
    <t>Fabbricazione di bidoni in acciaio e contenitori analoghi per il trasporto e l'imballaggio</t>
  </si>
  <si>
    <t>25.92.00</t>
  </si>
  <si>
    <t>Fabbricazione di imballaggi leggeri in metallo</t>
  </si>
  <si>
    <t>25.93.10</t>
  </si>
  <si>
    <t>Fabbricazione di prodotti fabbricati con fili metallici</t>
  </si>
  <si>
    <t>25.93.20</t>
  </si>
  <si>
    <t>Fabbricazione di molle</t>
  </si>
  <si>
    <t>25.93.30</t>
  </si>
  <si>
    <t>Fabbricazione di catene fucinate senza saldatura e stampate</t>
  </si>
  <si>
    <t>25.94.00</t>
  </si>
  <si>
    <t>Fabbricazione di articoli di bulloneria</t>
  </si>
  <si>
    <t>25.99.11</t>
  </si>
  <si>
    <t>Fabbricazione di caraffe e bottiglie isolate in metallo</t>
  </si>
  <si>
    <t>25.99.19</t>
  </si>
  <si>
    <t>Fabbricazione di stoviglie, pentolame, vasellame, attrezzi da cucina e altri accessori casalinghi non elettrici, articoli metallici per l'arredamento di stanze da bagno</t>
  </si>
  <si>
    <t>25.99.20</t>
  </si>
  <si>
    <t>Fabbricazione di casseforti, forzieri e porte metalliche blindate</t>
  </si>
  <si>
    <t>25.99.30</t>
  </si>
  <si>
    <t>Fabbricazione di oggetti in ferro, in rame ed altri metalli</t>
  </si>
  <si>
    <t>25.99.91</t>
  </si>
  <si>
    <t>Fabbricazione di magneti metallici permanenti</t>
  </si>
  <si>
    <t>25.99.99</t>
  </si>
  <si>
    <t>Fabbricazione di altri articoli metallici e minuteria metallica nca</t>
  </si>
  <si>
    <t>26.11.01</t>
  </si>
  <si>
    <t>Fabbricazione di diodi, transistor e relativi congegni elettronici</t>
  </si>
  <si>
    <t>26.11.09</t>
  </si>
  <si>
    <t>Fabbricazione di altri componenti elettronici</t>
  </si>
  <si>
    <t>26.12.00</t>
  </si>
  <si>
    <t>Fabbricazione di schede elettroniche assemblate</t>
  </si>
  <si>
    <t>26.20.00</t>
  </si>
  <si>
    <t>Fabbricazione di computer e unità periferiche</t>
  </si>
  <si>
    <t>26.30.10</t>
  </si>
  <si>
    <t>Fabbricazione di apparecchi trasmittenti radiotelevisivi (incluse le telecamere)</t>
  </si>
  <si>
    <t>26.30.21</t>
  </si>
  <si>
    <t>Fabbricazione di sistemi antifurto e antincendio</t>
  </si>
  <si>
    <t>26.30.29</t>
  </si>
  <si>
    <t>Fabbricazione di altri apparecchi elettrici ed elettronici per telecomunicazioni</t>
  </si>
  <si>
    <t>26.40.01</t>
  </si>
  <si>
    <t>Fabbricazione di apparecchi per la riproduzione e registrazione del suono e delle immagini</t>
  </si>
  <si>
    <t>26.40.02</t>
  </si>
  <si>
    <t>Fabbricazione di console per videogiochi (esclusi i giochi elettronici)</t>
  </si>
  <si>
    <t>26.51.10</t>
  </si>
  <si>
    <t>Fabbricazione di strumenti per navigazione, idrologia, geofisica e meteorologia</t>
  </si>
  <si>
    <t>26.51.21</t>
  </si>
  <si>
    <t>Fabbricazione di rilevatori di fiamma e combustione, di mine, di movimento, generatori d'impulso e metal detector</t>
  </si>
  <si>
    <t>26.51.29</t>
  </si>
  <si>
    <t>Fabbricazione di altri apparecchi di misura e regolazione, strumenti da disegno, di contatori di elettricità, gas, acqua ed altri liquidi, di bilance analitiche di precisione (incluse parti staccate ed accessori)</t>
  </si>
  <si>
    <t>26.52.00</t>
  </si>
  <si>
    <t>Fabbricazione di orologi</t>
  </si>
  <si>
    <t>26.60.01</t>
  </si>
  <si>
    <t>Fabbricazione di apparecchiature di irradiazione per alimenti e latte</t>
  </si>
  <si>
    <t>26.60.02</t>
  </si>
  <si>
    <t>Fabbricazione di apparecchi elettromedicali (incluse parti staccate e accessori)</t>
  </si>
  <si>
    <t>26.60.09</t>
  </si>
  <si>
    <t>Fabbricazione di altri strumenti per irradiazione ed altre apparecchiature elettroterapeutiche</t>
  </si>
  <si>
    <t>26.70.11</t>
  </si>
  <si>
    <t>Fabbricazione di elementi ottici e strumenti ottici di precisione</t>
  </si>
  <si>
    <t>26.70.12</t>
  </si>
  <si>
    <t>Fabbricazione di attrezzature ottiche di misurazione e controllo</t>
  </si>
  <si>
    <t>26.70.20</t>
  </si>
  <si>
    <t>Fabbricazione di apparecchiature fotografiche e cinematografiche</t>
  </si>
  <si>
    <t>26.80.00</t>
  </si>
  <si>
    <t>Fabbricazione di supporti magnetici ed ottici</t>
  </si>
  <si>
    <t>27.11.00</t>
  </si>
  <si>
    <t>Fabbricazione di motori, generatori e trasformatori elettrici</t>
  </si>
  <si>
    <t>27.12.00</t>
  </si>
  <si>
    <t>Fabbricazione di apparecchiature per le reti di distribuzione e il controllo dell'elettricità</t>
  </si>
  <si>
    <t>27.20.00</t>
  </si>
  <si>
    <t>Fabbricazione di batterie di pile ed accumulatori elettrici</t>
  </si>
  <si>
    <t>27.31.01</t>
  </si>
  <si>
    <t>Fabbricazione di cavi a fibra ottica per la trasmissione di dati o di immagini</t>
  </si>
  <si>
    <t>27.31.02</t>
  </si>
  <si>
    <t>Fabbricazione di fibre ottiche</t>
  </si>
  <si>
    <t>27.32.00</t>
  </si>
  <si>
    <t>Fabbricazione di altri fili e cavi elettrici ed elettronici</t>
  </si>
  <si>
    <t>27.33.01</t>
  </si>
  <si>
    <t>Fabbricazione di apparecchiature in plastica non conduttiva</t>
  </si>
  <si>
    <t>27.33.09</t>
  </si>
  <si>
    <t>Fabbricazione di altre attrezzature per cablaggio</t>
  </si>
  <si>
    <t>27.40.01</t>
  </si>
  <si>
    <t>Fabbricazione di apparecchiature di illuminazione e segnalazione per mezzi di trasporto</t>
  </si>
  <si>
    <t>27.40.09</t>
  </si>
  <si>
    <t>Fabbricazione di altre apparecchiature per illuminazione</t>
  </si>
  <si>
    <t>27.51.00</t>
  </si>
  <si>
    <t>Fabbricazione di elettrodomestici</t>
  </si>
  <si>
    <t>27.52.00</t>
  </si>
  <si>
    <t>Fabbricazione di apparecchi per uso domestico non elettrici</t>
  </si>
  <si>
    <t>27.90.01</t>
  </si>
  <si>
    <t>Fabbricazione di apparecchiature elettriche per saldature e brasature</t>
  </si>
  <si>
    <t>27.90.02</t>
  </si>
  <si>
    <t>Fabbricazione di insegne elettriche e apparecchiature elettriche di segnalazione</t>
  </si>
  <si>
    <t>27.90.03</t>
  </si>
  <si>
    <t>Fabbricazione di capacitori elettrici, resistenze, condensatori e simili, acceleratori</t>
  </si>
  <si>
    <t>27.90.09</t>
  </si>
  <si>
    <t>Fabbricazione di altre apparecchiature elettriche nca</t>
  </si>
  <si>
    <t>28.11.11</t>
  </si>
  <si>
    <t>Fabbricazione di motori a combustione interna (esclusi i motori destinati ai mezzi di trasporto su strada e ad aeromobili)</t>
  </si>
  <si>
    <t>28.11.12</t>
  </si>
  <si>
    <t>Fabbricazione di pistoni, fasce elastiche, carburatori e parti simili di motori a combustione interna</t>
  </si>
  <si>
    <t>28.11.20</t>
  </si>
  <si>
    <t>Fabbricazione di turbine e turboalternatori (incluse parti e accessori)</t>
  </si>
  <si>
    <t>28.12.00</t>
  </si>
  <si>
    <t>Fabbricazione di apparecchiature fluidodinamiche</t>
  </si>
  <si>
    <t>28.13.00</t>
  </si>
  <si>
    <t>Fabbricazione di altre pompe e compressori</t>
  </si>
  <si>
    <t>28.14.00</t>
  </si>
  <si>
    <t>Fabbricazione di altri rubinetti e valvole</t>
  </si>
  <si>
    <t>28.15.10</t>
  </si>
  <si>
    <t>Fabbricazione di organi di trasmissione (esclusi quelli idraulici e quelli per autoveicoli, aeromobili e motocicli)</t>
  </si>
  <si>
    <t>28.15.20</t>
  </si>
  <si>
    <t>Fabbricazione di cuscinetti a sfere</t>
  </si>
  <si>
    <t>28.21.10</t>
  </si>
  <si>
    <t>Fabbricazione di forni, fornaci e bruciatori</t>
  </si>
  <si>
    <t>28.21.21</t>
  </si>
  <si>
    <t>Fabbricazione di caldaie per riscaldamento</t>
  </si>
  <si>
    <t>28.21.29</t>
  </si>
  <si>
    <t>Fabbricazione di altri sistemi per riscaldamento</t>
  </si>
  <si>
    <t>28.22.01</t>
  </si>
  <si>
    <t>Fabbricazione di ascensori, montacarichi e scale mobili</t>
  </si>
  <si>
    <t>28.22.02</t>
  </si>
  <si>
    <t>Fabbricazione di gru, argani, verricelli a mano e a motore, carrelli trasbordatori, carrelli elevatori e piattaforme girevoli</t>
  </si>
  <si>
    <t>28.22.03</t>
  </si>
  <si>
    <t>Fabbricazione di carriole</t>
  </si>
  <si>
    <t>28.22.09</t>
  </si>
  <si>
    <t>Fabbricazione di altre macchine e apparecchi di sollevamento e movimentazione</t>
  </si>
  <si>
    <t>28.23.01</t>
  </si>
  <si>
    <t>Fabbricazione di cartucce toner</t>
  </si>
  <si>
    <t>28.23.09</t>
  </si>
  <si>
    <t>Fabbricazione di macchine ed altre attrezzature per ufficio (esclusi computer e periferiche)</t>
  </si>
  <si>
    <t>28.24.00</t>
  </si>
  <si>
    <t>Fabbricazione di utensili portatili a motore</t>
  </si>
  <si>
    <t>28.25.00</t>
  </si>
  <si>
    <t>Fabbricazione di attrezzature di uso non domestico per la refrigerazione e la ventilazione; fabbricazione di condizionatori domestici fissi</t>
  </si>
  <si>
    <t>28.29.10</t>
  </si>
  <si>
    <t>Fabbricazione di bilance e di macchine automatiche per la vendita e la distribuzione (incluse parti staccate e accessori)</t>
  </si>
  <si>
    <t>28.29.20</t>
  </si>
  <si>
    <t>Fabbricazione di macchine e apparecchi per le industrie chimiche, petrolchimiche e petrolifere (incluse parti e accessori)</t>
  </si>
  <si>
    <t>28.29.30</t>
  </si>
  <si>
    <t>Fabbricazione di macchine automatiche per la dosatura, la confezione e per l'imballaggio (incluse parti e accessori)</t>
  </si>
  <si>
    <t>28.29.91</t>
  </si>
  <si>
    <t>Fabbricazione di apparecchi per depurare e filtrare liquidi e gas per uso non domestico</t>
  </si>
  <si>
    <t>28.29.92</t>
  </si>
  <si>
    <t>Fabbricazione di macchine per la pulizia (incluse le lavastoviglie) per uso non domestico</t>
  </si>
  <si>
    <t>28.29.93</t>
  </si>
  <si>
    <t>Fabbricazione di livelle, metri doppi a nastro e utensili simili, strumenti di precisione per meccanica (esclusi quelli ottici)</t>
  </si>
  <si>
    <t>28.29.99</t>
  </si>
  <si>
    <t>Fabbricazione di altro materiale meccanico e di altre macchine di impiego generale nca</t>
  </si>
  <si>
    <t>28.30.10</t>
  </si>
  <si>
    <t>Fabbricazione di trattori agricoli</t>
  </si>
  <si>
    <t>28.30.90</t>
  </si>
  <si>
    <t>Fabbricazione di altre macchine per l'agricoltura, la silvicoltura e la zootecnia</t>
  </si>
  <si>
    <t>28.41.00</t>
  </si>
  <si>
    <t>Fabbricazione di macchine utensili per la formatura dei metalli (incluse parti e accessori ed escluse le parti intercambiabili)</t>
  </si>
  <si>
    <t>28.49.01</t>
  </si>
  <si>
    <t>Fabbricazione di macchine per la galvanostegia</t>
  </si>
  <si>
    <t>28.49.09</t>
  </si>
  <si>
    <t>Fabbricazione di altre macchine utensili (incluse parti e accessori) nca</t>
  </si>
  <si>
    <t>28.91.00</t>
  </si>
  <si>
    <t>Fabbricazione di macchine per la metallurgia (incluse parti e accessori)</t>
  </si>
  <si>
    <t>28.92.01</t>
  </si>
  <si>
    <t>Fabbricazione di macchine per il trasporto a cassone ribaltabile per impiego specifico in miniere, cave e cantieri</t>
  </si>
  <si>
    <t>28.92.09</t>
  </si>
  <si>
    <t>Fabbricazione di altre macchine da miniera, cava e cantiere (incluse parti e accessori)</t>
  </si>
  <si>
    <t>28.93.00</t>
  </si>
  <si>
    <t>Fabbricazione di macchine per l'industria alimentare, delle bevande e del tabacco (incluse parti e accessori)</t>
  </si>
  <si>
    <t>28.94.10</t>
  </si>
  <si>
    <t>Fabbricazione di macchine tessili, di macchine e di impianti per il trattamento ausiliario dei tessili, di macchine per cucire e per maglieria (incluse parti e accessori)</t>
  </si>
  <si>
    <t>28.94.20</t>
  </si>
  <si>
    <t>Fabbricazione di macchine e apparecchi per l'industria delle pelli, del cuoio e delle calzature (incluse parti e accessori)</t>
  </si>
  <si>
    <t>28.94.30</t>
  </si>
  <si>
    <t>Fabbricazione di apparecchiature e di macchine per lavanderie e stirerie (incluse parti e accessori)</t>
  </si>
  <si>
    <t>28.95.00</t>
  </si>
  <si>
    <t>Fabbricazione di macchine per l'industria della carta e del cartone (incluse parti e accessori)</t>
  </si>
  <si>
    <t>28.96.00</t>
  </si>
  <si>
    <t>Fabbricazione di macchine per l'industria delle materie plastiche e della gomma (incluse parti e accessori)</t>
  </si>
  <si>
    <t>28.99.10</t>
  </si>
  <si>
    <t>Fabbricazione di macchine per la stampa e la legatoria (incluse parti e accessori)</t>
  </si>
  <si>
    <t>28.99.20</t>
  </si>
  <si>
    <t>Fabbricazione di robot industriali per usi molteplici (incluse parti e accessori)</t>
  </si>
  <si>
    <t>28.99.30</t>
  </si>
  <si>
    <t>Fabbricazione di apparecchi per istituti di bellezza e centri di benessere</t>
  </si>
  <si>
    <t>28.99.91</t>
  </si>
  <si>
    <t>Fabbricazione di apparecchiature per il lancio di aeromobili, catapulte per portaerei e apparecchiature simili</t>
  </si>
  <si>
    <t>28.99.92</t>
  </si>
  <si>
    <t>Fabbricazione di giostre, altalene ed altre attrezzature per parchi di divertimento</t>
  </si>
  <si>
    <t>28.99.93</t>
  </si>
  <si>
    <t>Fabbricazione di apparecchiature per l'allineamento e il bilanciamento delle ruote; altre apparecchiature per il bilanciamento</t>
  </si>
  <si>
    <t>28.99.99</t>
  </si>
  <si>
    <t>Fabbricazione di altre macchine ed attrezzature per impieghi speciali nca (incluse parti e accessori)</t>
  </si>
  <si>
    <t>29.10.00</t>
  </si>
  <si>
    <t>Fabbricazione di autoveicoli</t>
  </si>
  <si>
    <t>29.20.00</t>
  </si>
  <si>
    <t>Fabbricazione di carrozzerie per autoveicoli, rimorchi e semirimorchi</t>
  </si>
  <si>
    <t>29.31.00</t>
  </si>
  <si>
    <t>Fabbricazione di apparecchiature elettriche ed elettroniche per autoveicoli e loro motori</t>
  </si>
  <si>
    <t>29.32.01</t>
  </si>
  <si>
    <t>Fabbricazione di sedili per autoveicoli</t>
  </si>
  <si>
    <t>29.32.09</t>
  </si>
  <si>
    <t>Fabbricazione di altre parti ed accessori per autoveicoli e loro motori nca</t>
  </si>
  <si>
    <t>30.11.01</t>
  </si>
  <si>
    <t>Fabbricazione di sedili per navi</t>
  </si>
  <si>
    <t>30.11.02</t>
  </si>
  <si>
    <t>Cantieri navali per costruzioni metalliche e non metalliche (esclusi i sedili per navi)</t>
  </si>
  <si>
    <t>30.12.00</t>
  </si>
  <si>
    <t>Costruzione di imbarcazioni da diporto e sportive</t>
  </si>
  <si>
    <t>30.20.01</t>
  </si>
  <si>
    <t>Fabbricazione di sedili per tram, filovie e metropolitane</t>
  </si>
  <si>
    <t>30.20.02</t>
  </si>
  <si>
    <t>Costruzione di altro materiale rotabile ferroviario, tranviario, filoviario, per metropolitane e per miniere</t>
  </si>
  <si>
    <t>30.30.01</t>
  </si>
  <si>
    <t>Fabbricazione di sedili per aeromobili</t>
  </si>
  <si>
    <t>30.30.02</t>
  </si>
  <si>
    <t>Fabbricazione di missili balistici</t>
  </si>
  <si>
    <t>30.30.09</t>
  </si>
  <si>
    <t>Fabbricazione di aeromobili, di veicoli spaziali e dei relativi dispositivi nca</t>
  </si>
  <si>
    <t>30.40.00</t>
  </si>
  <si>
    <t>Fabbricazione di veicoli militari da combattimento</t>
  </si>
  <si>
    <t>30.91.11</t>
  </si>
  <si>
    <t>Fabbricazione di motori per motocicli</t>
  </si>
  <si>
    <t>30.91.12</t>
  </si>
  <si>
    <t>Fabbricazione di motocicli</t>
  </si>
  <si>
    <t>30.91.20</t>
  </si>
  <si>
    <t>Fabbricazione di accessori e pezzi staccati per motocicli e ciclomotori</t>
  </si>
  <si>
    <t>30.92.10</t>
  </si>
  <si>
    <t>Fabbricazione e montaggio di biciclette</t>
  </si>
  <si>
    <t>30.92.20</t>
  </si>
  <si>
    <t>Fabbricazione di parti ed accessori per biciclette</t>
  </si>
  <si>
    <t>30.92.30</t>
  </si>
  <si>
    <t>Fabbricazione di veicoli per invalidi (incluse parti e accessori)</t>
  </si>
  <si>
    <t>30.92.40</t>
  </si>
  <si>
    <t>Fabbricazione di carrozzine e passeggini per neonati</t>
  </si>
  <si>
    <t>30.99.00</t>
  </si>
  <si>
    <t>Fabbricazione di veicoli a trazione manuale o animale</t>
  </si>
  <si>
    <t>31.01.10</t>
  </si>
  <si>
    <t>Fabbricazione di sedie e poltrone per ufficio e negozi</t>
  </si>
  <si>
    <t>31.01.21</t>
  </si>
  <si>
    <t>Fabbricazione di altri mobili metallici per ufficio e negozi</t>
  </si>
  <si>
    <t>31.01.22</t>
  </si>
  <si>
    <t>Fabbricazione di altri mobili non metallici per ufficio e negozi</t>
  </si>
  <si>
    <t>31.02.00</t>
  </si>
  <si>
    <t>Fabbricazione di mobili per cucina</t>
  </si>
  <si>
    <t>31.03.00</t>
  </si>
  <si>
    <t>Fabbricazione di materassi</t>
  </si>
  <si>
    <t>31.09.10</t>
  </si>
  <si>
    <t>Fabbricazione di mobili per arredo domestico</t>
  </si>
  <si>
    <t>31.09.20</t>
  </si>
  <si>
    <t>Fabbricazione di sedie e sedili (esclusi quelli per aeromobili, autoveicoli, navi, treni, ufficio e negozi)</t>
  </si>
  <si>
    <t>31.09.30</t>
  </si>
  <si>
    <t>Fabbricazione di poltrone e divani</t>
  </si>
  <si>
    <t>31.09.40</t>
  </si>
  <si>
    <t>Fabbricazione di parti e accessori di mobili</t>
  </si>
  <si>
    <t>31.09.50</t>
  </si>
  <si>
    <t>Finitura di mobili</t>
  </si>
  <si>
    <t>31.09.90</t>
  </si>
  <si>
    <t>Fabbricazione di altri mobili (inclusi quelli per arredo esterno)</t>
  </si>
  <si>
    <t>32.11.00</t>
  </si>
  <si>
    <t>Coniazione di monete</t>
  </si>
  <si>
    <t>32.12.10</t>
  </si>
  <si>
    <t>Fabbricazione di oggetti di gioielleria ed oreficeria in metalli preziosi o rivestiti di metalli preziosi</t>
  </si>
  <si>
    <t>32.12.20</t>
  </si>
  <si>
    <t>Lavorazione di pietre preziose e semipreziose per gioielleria e per uso industriale</t>
  </si>
  <si>
    <t>32.13.01</t>
  </si>
  <si>
    <t>Fabbricazione di cinturini metallici per orologi (esclusi quelli in metalli preziosi)</t>
  </si>
  <si>
    <t>32.13.09</t>
  </si>
  <si>
    <t>Fabbricazione di bigiotteria e articoli simili nca</t>
  </si>
  <si>
    <t>32.20.00</t>
  </si>
  <si>
    <t>Fabbricazione di strumenti musicali (incluse parti e accessori)</t>
  </si>
  <si>
    <t>32.30.00</t>
  </si>
  <si>
    <t>Fabbricazione di articoli sportivi</t>
  </si>
  <si>
    <t>32.40.10</t>
  </si>
  <si>
    <t>Fabbricazione di giochi (inclusi i giochi elettronici)</t>
  </si>
  <si>
    <t>32.40.20</t>
  </si>
  <si>
    <t>Fabbricazione di giocattoli (inclusi i tricicli e gli strumenti musicali giocattolo)</t>
  </si>
  <si>
    <t>32.50.11</t>
  </si>
  <si>
    <t>Fabbricazione di materiale medico-chirurgico e veterinario</t>
  </si>
  <si>
    <t>32.50.12</t>
  </si>
  <si>
    <t>Fabbricazione di apparecchi e strumenti per odontoiatria e di apparecchi medicali (incluse parti staccate e accessori)</t>
  </si>
  <si>
    <t>32.50.13</t>
  </si>
  <si>
    <t>Fabbricazione di mobili per uso medico, chirurgico, odontoiatrico e veterinario</t>
  </si>
  <si>
    <t>32.50.14</t>
  </si>
  <si>
    <t>Fabbricazione di centrifughe per laboratori</t>
  </si>
  <si>
    <t>32.50.20</t>
  </si>
  <si>
    <t>Fabbricazione di protesi dentarie (inclusa riparazione)</t>
  </si>
  <si>
    <t>32.50.30</t>
  </si>
  <si>
    <t>Fabbricazione di protesi ortopediche, altre protesi ed ausili (inclusa riparazione)</t>
  </si>
  <si>
    <t>32.50.40</t>
  </si>
  <si>
    <t>Fabbricazione di lenti oftalmiche</t>
  </si>
  <si>
    <t>32.50.50</t>
  </si>
  <si>
    <t>Fabbricazione di armature per occhiali di qualsiasi tipo; montatura in serie di occhiali comuni</t>
  </si>
  <si>
    <t>32.91.00</t>
  </si>
  <si>
    <t>Fabbricazione di scope e spazzole</t>
  </si>
  <si>
    <t>32.99.11</t>
  </si>
  <si>
    <t>Fabbricazione di articoli di vestiario ignifughi e protettivi di sicurezza</t>
  </si>
  <si>
    <t>32.99.12</t>
  </si>
  <si>
    <t>Fabbricazione di articoli in plastica per la sicurezza personale</t>
  </si>
  <si>
    <t>32.99.13</t>
  </si>
  <si>
    <t>Fabbricazione di articoli in metallo per la sicurezza personale</t>
  </si>
  <si>
    <t>32.99.14</t>
  </si>
  <si>
    <t>Fabbricazione di maschere antigas</t>
  </si>
  <si>
    <t>32.99.19</t>
  </si>
  <si>
    <t>Fabbricazione di altre attrezzature ed altri articoli protettivi di sicurezza</t>
  </si>
  <si>
    <t>32.99.20</t>
  </si>
  <si>
    <t>Fabbricazione di ombrelli, bottoni, chiusure lampo, parrucche e affini</t>
  </si>
  <si>
    <t>32.99.30</t>
  </si>
  <si>
    <t>Fabbricazione di oggetti di cancelleria</t>
  </si>
  <si>
    <t>32.99.40</t>
  </si>
  <si>
    <t>Fabbricazione di casse funebri</t>
  </si>
  <si>
    <t>32.99.90</t>
  </si>
  <si>
    <t>Fabbricazione di altri articoli nca</t>
  </si>
  <si>
    <t>33.11.01</t>
  </si>
  <si>
    <t>Riparazione e manutenzione di stampi, portastampi, sagome, forme per macchine</t>
  </si>
  <si>
    <t>33.11.02</t>
  </si>
  <si>
    <t>Riparazione e manutenzione di utensileria ad azionamento manuale</t>
  </si>
  <si>
    <t>33.11.03</t>
  </si>
  <si>
    <t>Riparazione e manutenzione di armi, sistemi d'arma e munizioni</t>
  </si>
  <si>
    <t>33.11.04</t>
  </si>
  <si>
    <t>Riparazione e manutenzione di casseforti, forzieri, porte metalliche blindate</t>
  </si>
  <si>
    <t>33.11.05</t>
  </si>
  <si>
    <t>Riparazione e manutenzione di armi bianche</t>
  </si>
  <si>
    <t>33.11.06</t>
  </si>
  <si>
    <t>Riparazione e manutenzione di container</t>
  </si>
  <si>
    <t>33.11.07</t>
  </si>
  <si>
    <t>Riparazione e manutenzione di carrelli per la spesa</t>
  </si>
  <si>
    <t>33.11.09</t>
  </si>
  <si>
    <t>Riparazione e manutenzione di altri prodotti in metallo</t>
  </si>
  <si>
    <t>33.12.10</t>
  </si>
  <si>
    <t>Riparazione e manutenzione di macchine di impiego generale</t>
  </si>
  <si>
    <t>33.12.20</t>
  </si>
  <si>
    <t>Riparazione e manutenzione di forni, fornaci e bruciatori</t>
  </si>
  <si>
    <t>33.12.30</t>
  </si>
  <si>
    <t>Riparazione e manutenzione di macchine e apparecchi di sollevamento e movimentazione (esclusi ascensori)</t>
  </si>
  <si>
    <t>33.12.40</t>
  </si>
  <si>
    <t>Riparazione e manutenzione di attrezzature di uso non domestico per la refrigerazione e la ventilazione</t>
  </si>
  <si>
    <t>33.12.51</t>
  </si>
  <si>
    <t>Riparazione e manutenzione di macchine ed attrezzature per ufficio (esclusi computer, periferiche, fax)</t>
  </si>
  <si>
    <t>33.12.52</t>
  </si>
  <si>
    <t>Riparazione e manutenzione di bilance e macchine automatiche per la vendita e la distribuzione</t>
  </si>
  <si>
    <t>33.12.53</t>
  </si>
  <si>
    <t>Riparazione e manutenzione di macchine per le industrie chimiche, petrolchimiche e petrolifere</t>
  </si>
  <si>
    <t>33.12.54</t>
  </si>
  <si>
    <t>Riparazione e manutenzione di macchine per la dosatura, la confezione e l'imballaggio</t>
  </si>
  <si>
    <t>33.12.55</t>
  </si>
  <si>
    <t>Riparazione e manutenzione di estintori (inclusa la ricarica)</t>
  </si>
  <si>
    <t>33.12.59</t>
  </si>
  <si>
    <t>Riparazione e manutenzione di altre macchine di impiego generale nca</t>
  </si>
  <si>
    <t>33.12.60</t>
  </si>
  <si>
    <t>Riparazione e manutenzione di trattori agricoli</t>
  </si>
  <si>
    <t>33.12.70</t>
  </si>
  <si>
    <t>Riparazione e manutenzione di altre macchine per l'agricoltura, la silvicoltura e la zootecnia</t>
  </si>
  <si>
    <t>33.12.91</t>
  </si>
  <si>
    <t>Riparazione e manutenzione di parti intercambiabili per macchine utensili</t>
  </si>
  <si>
    <t>33.12.92</t>
  </si>
  <si>
    <t>Riparazione e manutenzione di giostre, altalene, padiglioni da tiro al bersaglio ed altre attrezzature per parchi di divertimento</t>
  </si>
  <si>
    <t>33.12.99</t>
  </si>
  <si>
    <t>Riparazione e manutenzione di altre macchine per impieghi speciali nca (incluse le macchine utensili)</t>
  </si>
  <si>
    <t>33.13.01</t>
  </si>
  <si>
    <t>Riparazione e manutenzione di apparecchiature ottiche, fotografiche e cinematografiche (escluse videocamere)</t>
  </si>
  <si>
    <t>33.13.02</t>
  </si>
  <si>
    <t>ND 1</t>
  </si>
  <si>
    <t>33.13.03</t>
  </si>
  <si>
    <t>Riparazione e manutenzione di apparecchi elettromedicali, di materiale medico-chirurgico e veterinario, di apparecchi e strumenti per odontoiatria</t>
  </si>
  <si>
    <t>33.13.04</t>
  </si>
  <si>
    <t>Riparazione e manutenzione di apparati di distillazione per laboratori, di centrifughe per laboratori e di macchinari per pulizia ad ultrasuoni per laboratori</t>
  </si>
  <si>
    <t>33.13.09</t>
  </si>
  <si>
    <t>Riparazione e manutenzione di altre apparecchiature elettroniche (escluse quelle per le telecomunicazioni ed i computer)</t>
  </si>
  <si>
    <t>33.14.00</t>
  </si>
  <si>
    <t>Riparazione e manutenzione di apparecchiature elettriche (esclusi gli elettrodomestici)</t>
  </si>
  <si>
    <t>33.14.01</t>
  </si>
  <si>
    <t>ND 2</t>
  </si>
  <si>
    <t>33.14.09</t>
  </si>
  <si>
    <t>ND 3</t>
  </si>
  <si>
    <t>33.15.00</t>
  </si>
  <si>
    <t>Riparazione e manutenzione di navi commerciali e imbarcazioni da diporto (esclusi i loro motori)</t>
  </si>
  <si>
    <t>33.16.00</t>
  </si>
  <si>
    <t>Riparazione e manutenzione di aeromobili e di veicoli spaziali</t>
  </si>
  <si>
    <t>33.17.00</t>
  </si>
  <si>
    <t>Riparazione e manutenzione di materiale rotabile ferroviario, tranviario, filoviario e per metropolitane (esclusi i loro motori)</t>
  </si>
  <si>
    <t>33.19.01</t>
  </si>
  <si>
    <t>Riparazioni di pallets e contenitori in legno per trasporto</t>
  </si>
  <si>
    <t>33.19.02</t>
  </si>
  <si>
    <t>Riparazione di prodotti in gomma</t>
  </si>
  <si>
    <t>33.19.03</t>
  </si>
  <si>
    <t>Riparazione di articoli in vetro</t>
  </si>
  <si>
    <t>33.19.04</t>
  </si>
  <si>
    <t>Riparazioni di altri prodotti in legno nca</t>
  </si>
  <si>
    <t>33.19.09</t>
  </si>
  <si>
    <t>Riparazione di altre apparecchiature nca</t>
  </si>
  <si>
    <t>33.20.01</t>
  </si>
  <si>
    <t>Installazione di motori, generatori e trasformatori elettrici; di apparecchiature per la distribuzione e il controllo dell'elettricità (esclusa l'installazione all'interno degli edifici)</t>
  </si>
  <si>
    <t>33.20.02</t>
  </si>
  <si>
    <t>Installazione di apparecchi elettrici ed elettronici per telecomunicazioni, di apparecchi trasmittenti radiotelevisivi, di impianti di apparecchiature elettriche ed elettroniche (esclusa l'installazione all'interno degli edifici)</t>
  </si>
  <si>
    <t>33.20.03</t>
  </si>
  <si>
    <t>Installazione di strumenti ed apparecchi di misurazione, controllo, prova, navigazione e simili (incluse le apparecchiature di controllo dei processi industriali)</t>
  </si>
  <si>
    <t>33.20.04</t>
  </si>
  <si>
    <t>Installazione di cisterne, serbatoi e contenitori in metallo</t>
  </si>
  <si>
    <t>33.20.05</t>
  </si>
  <si>
    <t>Installazione di generatori di vapore (escluse le caldaie per il riscaldamento centrale ad acqua calda)</t>
  </si>
  <si>
    <t>33.20.06</t>
  </si>
  <si>
    <t>Installazione di macchine per ufficio, di mainframe e computer simili</t>
  </si>
  <si>
    <t>33.20.07</t>
  </si>
  <si>
    <t>Installazione di apparecchi medicali, di apparecchi e strumenti per odontoiatria</t>
  </si>
  <si>
    <t>33.20.08</t>
  </si>
  <si>
    <t>Installazione di apparecchi elettromedicali</t>
  </si>
  <si>
    <t>33.20.09</t>
  </si>
  <si>
    <t>Installazione di altre macchine ed apparecchiature industriali</t>
  </si>
  <si>
    <t>35.11.00</t>
  </si>
  <si>
    <t>Produzione di energia elettrica</t>
  </si>
  <si>
    <t>35.12.00</t>
  </si>
  <si>
    <t>Trasmissione di energia elettrica</t>
  </si>
  <si>
    <t>35.13.00</t>
  </si>
  <si>
    <t>Distribuzione di energia elettrica</t>
  </si>
  <si>
    <t>35.14.00</t>
  </si>
  <si>
    <t>Commercio di energia elettrica</t>
  </si>
  <si>
    <t>35.21.00</t>
  </si>
  <si>
    <t>Produzione di gas</t>
  </si>
  <si>
    <t>35.22.00</t>
  </si>
  <si>
    <t>Distribuzione di combustibili gassosi mediante condotte</t>
  </si>
  <si>
    <t>35.23.00</t>
  </si>
  <si>
    <t>Commercio di gas distribuito mediante condotte</t>
  </si>
  <si>
    <t>35.30.00</t>
  </si>
  <si>
    <t>Fornitura di vapore e aria condizionata</t>
  </si>
  <si>
    <t>36.00.00</t>
  </si>
  <si>
    <t>Raccolta, trattamento e fornitura di acqua</t>
  </si>
  <si>
    <t>37.00.00</t>
  </si>
  <si>
    <t>Raccolta e depurazione delle acque di scarico</t>
  </si>
  <si>
    <t>38.11.00</t>
  </si>
  <si>
    <t>Raccolta di rifiuti solidi non pericolosi</t>
  </si>
  <si>
    <t>38.12.00</t>
  </si>
  <si>
    <t>Raccolta di rifiuti pericolosi solidi e non solidi</t>
  </si>
  <si>
    <t>38.21.01</t>
  </si>
  <si>
    <t>Produzione di compost</t>
  </si>
  <si>
    <t>38.21.09</t>
  </si>
  <si>
    <t>Trattamento e smaltimento di altri rifiuti non pericolosi</t>
  </si>
  <si>
    <t>38.22.00</t>
  </si>
  <si>
    <t>Trattamento e smaltimento di rifiuti pericolosi</t>
  </si>
  <si>
    <t>38.31.10</t>
  </si>
  <si>
    <t>Demolizione di carcasse</t>
  </si>
  <si>
    <t>38.31.20</t>
  </si>
  <si>
    <t>Cantieri di demolizione navali</t>
  </si>
  <si>
    <t>38.32.10</t>
  </si>
  <si>
    <t>Recupero e preparazione per il riciclaggio di cascami e rottami metallici</t>
  </si>
  <si>
    <t>38.32.20</t>
  </si>
  <si>
    <t>Recupero e preparazione per il riciclaggio di materiale plastico per produzione di materie prime plastiche, resine sintetiche</t>
  </si>
  <si>
    <t>38.32.30</t>
  </si>
  <si>
    <t>Recupero e preparazione per il riciclaggio dei rifiuti solidi urbani, industriali e biomasse</t>
  </si>
  <si>
    <t>39.00.01</t>
  </si>
  <si>
    <t>Attività di rimozione di strutture ed elementi in amianto specializzata per l'edilizia</t>
  </si>
  <si>
    <t>39.00.09</t>
  </si>
  <si>
    <t>Altre attività di risanamento e altri servizi di gestione dei rifiuti</t>
  </si>
  <si>
    <t>41.10.00</t>
  </si>
  <si>
    <t>Sviluppo di progetti immobiliari senza costruzione</t>
  </si>
  <si>
    <t>41.20.00</t>
  </si>
  <si>
    <t>Costruzione di edifici residenziali e non residenziali</t>
  </si>
  <si>
    <t>42.11.00</t>
  </si>
  <si>
    <t>Costruzione di strade, autostrade e piste aeroportuali</t>
  </si>
  <si>
    <t>42.12.00</t>
  </si>
  <si>
    <t>Costruzione di linee ferroviarie e metropolitane</t>
  </si>
  <si>
    <t>42.13.00</t>
  </si>
  <si>
    <t>Costruzione di ponti e gallerie</t>
  </si>
  <si>
    <t>42.21.00</t>
  </si>
  <si>
    <t>Costruzione di opere di pubblica utilità per il trasporto di fluidi</t>
  </si>
  <si>
    <t>42.22.00</t>
  </si>
  <si>
    <t>Costruzione di opere di pubblica utilità per l'energia elettrica e le telecomunicazioni</t>
  </si>
  <si>
    <t>42.91.00</t>
  </si>
  <si>
    <t>Costruzione di opere idrauliche</t>
  </si>
  <si>
    <t>42.99.01</t>
  </si>
  <si>
    <t>Lottizzazione dei terreni connessa con l'urbanizzazione</t>
  </si>
  <si>
    <t>42.99.09</t>
  </si>
  <si>
    <t>Altre attività di costruzione di altre opere di ingegneria civile nca</t>
  </si>
  <si>
    <t>43.11.00</t>
  </si>
  <si>
    <t>Demolizione</t>
  </si>
  <si>
    <t>43.12.00</t>
  </si>
  <si>
    <t>Preparazione del cantiere edile e sistemazione del terreno</t>
  </si>
  <si>
    <t>43.13.00</t>
  </si>
  <si>
    <t>Trivellazioni e perforazioni</t>
  </si>
  <si>
    <t>43.21.01</t>
  </si>
  <si>
    <t>Installazione di impianti elettrici in edifici o in altre opere di costruzione (inclusa manutenzione e riparazione)</t>
  </si>
  <si>
    <t>43.21.02</t>
  </si>
  <si>
    <t>Installazione di impianti elettronici (inclusa manutenzione e riparazione)</t>
  </si>
  <si>
    <t>43.21.03</t>
  </si>
  <si>
    <t>Installazione impianti di illuminazione stradale e dispositivi elettrici di segnalazione, illuminazione delle piste degli aeroporti (inclusa manutenzione e riparazione)</t>
  </si>
  <si>
    <t>43.22.01</t>
  </si>
  <si>
    <t>Installazione di impianti idraulici, di riscaldamento e di condizionamento dell'aria (inclusa manutenzione e riparazione) in edifici o in altre opere di costruzione</t>
  </si>
  <si>
    <t>43.22.02</t>
  </si>
  <si>
    <t>Installazione di impianti per la distribuzione del gas (inclusa manutenzione e riparazione)</t>
  </si>
  <si>
    <t>43.22.03</t>
  </si>
  <si>
    <t>Installazione di impianti di spegnimento antincendio (inclusi quelli integrati e la manutenzione e riparazione)</t>
  </si>
  <si>
    <t>43.22.04</t>
  </si>
  <si>
    <t>Installazione di impianti di depurazione per piscine (inclusa manutenzione e riparazione)</t>
  </si>
  <si>
    <t>43.22.05</t>
  </si>
  <si>
    <t>Installazione di impianti di irrigazione per giardini (inclusa manutenzione e riparazione)</t>
  </si>
  <si>
    <t>43.29.01</t>
  </si>
  <si>
    <t>Installazione, riparazione e manutenzione di ascensori e scale mobili</t>
  </si>
  <si>
    <t>43.29.02</t>
  </si>
  <si>
    <t>Lavori di isolamento termico, acustico o antivibrazioni</t>
  </si>
  <si>
    <t>43.29.09</t>
  </si>
  <si>
    <t>Altri lavori di costruzione e installazione nca</t>
  </si>
  <si>
    <t>43.31.00</t>
  </si>
  <si>
    <t>Intonacatura e stuccatura</t>
  </si>
  <si>
    <t>43.32.01</t>
  </si>
  <si>
    <t>Posa in opera di casseforti, forzieri, porte blindate</t>
  </si>
  <si>
    <t>43.32.02</t>
  </si>
  <si>
    <t>Posa in opera di infissi, arredi, controsoffitti, pareti mobili e simili</t>
  </si>
  <si>
    <t>43.33.00</t>
  </si>
  <si>
    <t>Rivestimento di pavimenti e di muri</t>
  </si>
  <si>
    <t>43.34.00</t>
  </si>
  <si>
    <t>Tinteggiatura e posa in opera di vetri</t>
  </si>
  <si>
    <t>43.39.01</t>
  </si>
  <si>
    <t>Attività non specializzate di lavori edili (muratori)</t>
  </si>
  <si>
    <t>43.39.09</t>
  </si>
  <si>
    <t>Altri lavori di completamento e di finitura degli edifici nca</t>
  </si>
  <si>
    <t>43.91.00</t>
  </si>
  <si>
    <t>Realizzazione di coperture</t>
  </si>
  <si>
    <t>43.99.01</t>
  </si>
  <si>
    <t>Pulizia a vapore, sabbiatura e attività simili per pareti esterne di edifici</t>
  </si>
  <si>
    <t>43.99.02</t>
  </si>
  <si>
    <t>Noleggio di gru ed altre attrezzature con operatore per la costruzione o la demolizione</t>
  </si>
  <si>
    <t>43.99.09</t>
  </si>
  <si>
    <t>Altre attività di lavori specializzati di costruzione nca</t>
  </si>
  <si>
    <t>45.11.01</t>
  </si>
  <si>
    <t>Commercio all'ingrosso e al dettaglio di autovetture e di autoveicoli leggeri</t>
  </si>
  <si>
    <t>45.11.02</t>
  </si>
  <si>
    <t>Intermediari del commercio di autovetture e di autoveicoli leggeri (incluse le agenzie di compravendita)</t>
  </si>
  <si>
    <t>45.19.01</t>
  </si>
  <si>
    <t>Commercio all'ingrosso e al dettaglio di altri autoveicoli</t>
  </si>
  <si>
    <t>45.19.02</t>
  </si>
  <si>
    <t>Intermediari del commercio di altri autoveicoli (incluse le agenzie di compravendita)</t>
  </si>
  <si>
    <t>45.20.10</t>
  </si>
  <si>
    <t>Riparazioni meccaniche di autoveicoli</t>
  </si>
  <si>
    <t>45.20.20</t>
  </si>
  <si>
    <t>Riparazione di carrozzerie di autoveicoli</t>
  </si>
  <si>
    <t>45.20.30</t>
  </si>
  <si>
    <t>Riparazione di impianti elettrici e di alimentazione per autoveicoli</t>
  </si>
  <si>
    <t>45.20.40</t>
  </si>
  <si>
    <t>Riparazione e sostituzione di pneumatici per autoveicoli</t>
  </si>
  <si>
    <t>45.20.91</t>
  </si>
  <si>
    <t>Lavaggio auto</t>
  </si>
  <si>
    <t>45.20.99</t>
  </si>
  <si>
    <t>Altre attività di manutenzione e di riparazione di autoveicoli</t>
  </si>
  <si>
    <t>45.31.01</t>
  </si>
  <si>
    <t>Commercio all'ingrosso di parti e accessori di autoveicoli</t>
  </si>
  <si>
    <t>45.31.02</t>
  </si>
  <si>
    <t>Intermediari del commercio di parti ed accessori di autoveicoli</t>
  </si>
  <si>
    <t>45.32.00</t>
  </si>
  <si>
    <t>Commercio al dettaglio di parti e accessori di autoveicoli</t>
  </si>
  <si>
    <t>45.40.11</t>
  </si>
  <si>
    <t>Commercio all'ingrosso e al dettaglio di motocicli e ciclomotori</t>
  </si>
  <si>
    <t>45.40.12</t>
  </si>
  <si>
    <t>Intermediari del commercio di motocicli e ciclomotori</t>
  </si>
  <si>
    <t>45.40.21</t>
  </si>
  <si>
    <t>Commercio all'ingrosso e al dettaglio di parti e accessori per motocicli e ciclomotori</t>
  </si>
  <si>
    <t>45.40.22</t>
  </si>
  <si>
    <t>Intermediari del commercio di parti ed accessori di motocicli e ciclomotori</t>
  </si>
  <si>
    <t>45.40.30</t>
  </si>
  <si>
    <t>Manutenzione e riparazione di motocicli e ciclomotori (inclusi i pneumatici)</t>
  </si>
  <si>
    <t>46.11.01</t>
  </si>
  <si>
    <t>Agenti e rappresentanti di materie prime agricole</t>
  </si>
  <si>
    <t>46.11.02</t>
  </si>
  <si>
    <t>Agenti e rappresentanti di fiori e piante</t>
  </si>
  <si>
    <t>46.11.03</t>
  </si>
  <si>
    <t>Agenti e rappresentanti di animali vivi</t>
  </si>
  <si>
    <t>46.11.04</t>
  </si>
  <si>
    <t>Agenti e rappresentanti di fibre tessili gregge e semilavorate; pelli grezze</t>
  </si>
  <si>
    <t>46.11.05</t>
  </si>
  <si>
    <t>Procacciatori d'affari di materie prime agricole, animali vivi, materie prime e semilavorati tessili; pelli grezze</t>
  </si>
  <si>
    <t>46.11.06</t>
  </si>
  <si>
    <t>Mediatori in materie prime agricole, materie prime e semilavorati tessili; pelli grezze</t>
  </si>
  <si>
    <t>46.11.07</t>
  </si>
  <si>
    <t>Mediatori in animali vivi</t>
  </si>
  <si>
    <t>46.12.01</t>
  </si>
  <si>
    <t>Agenti e rappresentanti di carburanti, gpl, gas in bombole e simili; lubrificanti</t>
  </si>
  <si>
    <t>46.12.02</t>
  </si>
  <si>
    <t>Agenti e rappresentanti di combustibili solidi</t>
  </si>
  <si>
    <t>46.12.03</t>
  </si>
  <si>
    <t>Agenti e rappresentanti di minerali, metalli e prodotti semilavorati</t>
  </si>
  <si>
    <t>46.12.04</t>
  </si>
  <si>
    <t>Agenti e rappresentanti di prodotti chimici per l'industria</t>
  </si>
  <si>
    <t>46.12.05</t>
  </si>
  <si>
    <t>Agenti e rappresentanti di prodotti chimici per l'agricoltura (inclusi i fertilizzanti)</t>
  </si>
  <si>
    <t>46.12.06</t>
  </si>
  <si>
    <t>Procacciatori d'affari di combustibili, minerali, metalli e prodotti chimici</t>
  </si>
  <si>
    <t>46.12.07</t>
  </si>
  <si>
    <t>Mediatori in combustibili, minerali, metalli e prodotti chimici</t>
  </si>
  <si>
    <t>46.13.01</t>
  </si>
  <si>
    <t>Agenti e rappresentanti di legname, semilavorati in legno e legno artificiale</t>
  </si>
  <si>
    <t>46.13.02</t>
  </si>
  <si>
    <t>Agenti e rappresentanti di materiale da costruzione (inclusi gli infissi e gli articoli igienico-sanitari); vetro piano</t>
  </si>
  <si>
    <t>46.13.03</t>
  </si>
  <si>
    <t>Agenti e rappresentanti di apparecchi ed accessori per riscaldamento e condizionamento e altri prodotti similari</t>
  </si>
  <si>
    <t>46.13.04</t>
  </si>
  <si>
    <t>Procacciatori d'affari di legname e materiali da costruzione</t>
  </si>
  <si>
    <t>46.13.05</t>
  </si>
  <si>
    <t>Mediatori in legname e materiali da costruzione</t>
  </si>
  <si>
    <t>46.14.01</t>
  </si>
  <si>
    <t>Agenti e rappresentanti di macchine, attrezzature ed impianti per l'industria ed il commercio; materiale e apparecchi elettrici ed elettronici per uso non domestico</t>
  </si>
  <si>
    <t>46.14.02</t>
  </si>
  <si>
    <t>Agenti e rappresentanti di macchine per costruzioni edili e stradali</t>
  </si>
  <si>
    <t>46.14.03</t>
  </si>
  <si>
    <t>Agenti e rappresentanti di macchine, attrezzature per ufficio, attrezzature per le telecomunicazioni, computer e loro periferiche</t>
  </si>
  <si>
    <t>46.14.04</t>
  </si>
  <si>
    <t>Agenti e rappresentanti di macchine ed attrezzature per uso agricolo (inclusi i trattori)</t>
  </si>
  <si>
    <t>46.14.05</t>
  </si>
  <si>
    <t>Agenti e rappresentanti di navi, aeromobili e altri veicoli (esclusi autoveicoli, motocicli, ciclomotori e biciclette)</t>
  </si>
  <si>
    <t>46.14.06</t>
  </si>
  <si>
    <t>Procacciatori d'affari di macchinari, impianti industriali, navi e aeromobili, macchine agricole, macchine per ufficio, attrezzature per le telecomunicazioni, computer e loro periferiche</t>
  </si>
  <si>
    <t>46.14.07</t>
  </si>
  <si>
    <t>Mediatori in macchinari, impianti industriali, navi e aeromobili, macchine agricole, macchine per ufficio, attrezzature per le telecomunicazioni, computer e loro periferiche</t>
  </si>
  <si>
    <t>46.15.01</t>
  </si>
  <si>
    <t>Agenti e rappresentanti di mobili in legno, metallo e materie plastiche</t>
  </si>
  <si>
    <t>46.15.02</t>
  </si>
  <si>
    <t>Agenti e rappresentanti di articoli di ferramenta e di bricolage</t>
  </si>
  <si>
    <t>46.15.03</t>
  </si>
  <si>
    <t>Agenti e rappresentanti di articoli casalinghi, porcellane, articoli in vetro eccetera</t>
  </si>
  <si>
    <t>46.15.04</t>
  </si>
  <si>
    <t>Agenti e rappresentanti di vernici, carte da parati, stucchi e cornici decorativi</t>
  </si>
  <si>
    <t>46.15.05</t>
  </si>
  <si>
    <t>Agenti e rappresentanti di mobili e oggetti di arredamento per la casa in canna, vimini, giunco, sughero, paglia; scope, spazzole, cesti e simili</t>
  </si>
  <si>
    <t>46.15.06</t>
  </si>
  <si>
    <t>Procacciatori d'affari di mobili, articoli per la casa e ferramenta</t>
  </si>
  <si>
    <t>46.15.07</t>
  </si>
  <si>
    <t>Mediatori in mobili, articoli per la casa e ferramenta</t>
  </si>
  <si>
    <t>46.16.01</t>
  </si>
  <si>
    <t>Agenti e rappresentanti di vestiario ed accessori di abbigliamento</t>
  </si>
  <si>
    <t>46.16.02</t>
  </si>
  <si>
    <t>Agenti e rappresentanti di pellicce</t>
  </si>
  <si>
    <t>46.16.03</t>
  </si>
  <si>
    <t>Agenti e rappresentanti di tessuti per abbigliamento ed arredamento (incluse merceria e passamaneria)</t>
  </si>
  <si>
    <t>46.16.04</t>
  </si>
  <si>
    <t>Agenti e rappresentanti di camicie, biancheria e maglieria intima</t>
  </si>
  <si>
    <t>46.16.05</t>
  </si>
  <si>
    <t>Agenti e rappresentanti di calzature ed accessori</t>
  </si>
  <si>
    <t>46.16.06</t>
  </si>
  <si>
    <t>Agenti e rappresentanti di pelletteria, valige ed articoli da viaggio</t>
  </si>
  <si>
    <t>46.16.07</t>
  </si>
  <si>
    <t>Agenti e rappresentanti di articoli tessili per la casa, tappeti, stuoie e materassi</t>
  </si>
  <si>
    <t>46.16.08</t>
  </si>
  <si>
    <t>Procacciatori d'affari di prodotti tessili, abbigliamento, pellicce, calzature e articoli in pelle</t>
  </si>
  <si>
    <t>46.16.09</t>
  </si>
  <si>
    <t>Mediatori in prodotti tessili, abbigliamento, pellicce, calzature e articoli in pelle</t>
  </si>
  <si>
    <t>46.17.01</t>
  </si>
  <si>
    <t>Agenti e rappresentanti di prodotti ortofrutticoli freschi, congelati e surgelati</t>
  </si>
  <si>
    <t>46.17.02</t>
  </si>
  <si>
    <t>Agenti e rappresentanti di carni fresche, congelate, surgelate, conservate e secche; salumi</t>
  </si>
  <si>
    <t>46.17.03</t>
  </si>
  <si>
    <t>Agenti e rappresentanti di latte, burro e formaggi</t>
  </si>
  <si>
    <t>46.17.04</t>
  </si>
  <si>
    <t>Agenti e rappresentanti di oli e grassi alimentari: olio d'oliva e di semi, margarina ed altri prodotti similari</t>
  </si>
  <si>
    <t>46.17.05</t>
  </si>
  <si>
    <t>Agenti e rappresentanti di bevande e prodotti similari</t>
  </si>
  <si>
    <t>46.17.06</t>
  </si>
  <si>
    <t>Agenti e rappresentanti di prodotti ittici freschi, congelati, surgelati e conservati e secchi</t>
  </si>
  <si>
    <t>46.17.07</t>
  </si>
  <si>
    <t>Agenti e rappresentanti di altri prodotti alimentari (incluse le uova e gli alimenti per gli animali domestici); tabacco</t>
  </si>
  <si>
    <t>46.17.08</t>
  </si>
  <si>
    <t>Procacciatori d'affari di prodotti alimentari, bevande e tabacco</t>
  </si>
  <si>
    <t>46.17.09</t>
  </si>
  <si>
    <t>Mediatori in prodotti alimentari, bevande e tabacco</t>
  </si>
  <si>
    <t>46.18.11</t>
  </si>
  <si>
    <t>Agenti e rappresentanti di carta e cartone (esclusi gli imballaggi); articoli di cartoleria e cancelleria</t>
  </si>
  <si>
    <t>46.18.12</t>
  </si>
  <si>
    <t>Agenti e rappresentanti di libri e altre pubblicazioni (incluso i relativi abbonamenti)</t>
  </si>
  <si>
    <t>46.18.13</t>
  </si>
  <si>
    <t>Procacciatori d'affari di prodotti di carta, cancelleria, libri</t>
  </si>
  <si>
    <t>46.18.14</t>
  </si>
  <si>
    <t>Mediatori in prodotti di carta, cancelleria, libri</t>
  </si>
  <si>
    <t>46.18.21</t>
  </si>
  <si>
    <t>Agenti e rappresentanti di elettronica di consumo audio e video, materiale elettrico per uso domestico</t>
  </si>
  <si>
    <t>46.18.22</t>
  </si>
  <si>
    <t>Agenti e rappresentanti di apparecchi elettrodomestici</t>
  </si>
  <si>
    <t>46.18.23</t>
  </si>
  <si>
    <t>Procacciatori d'affari di elettronica di consumo audio e video, materiale elettrico per uso domestico, elettrodomestici</t>
  </si>
  <si>
    <t>46.18.24</t>
  </si>
  <si>
    <t>Mediatori in elettronica di consumo audio e video, materiale elettrico per uso domestico, elettrodomestici</t>
  </si>
  <si>
    <t>46.18.31</t>
  </si>
  <si>
    <t>Agenti e rappresentanti di prodotti farmaceutici; prodotti di erboristeria per uso medico</t>
  </si>
  <si>
    <t>46.18.32</t>
  </si>
  <si>
    <t>Agenti e rappresentanti di prodotti sanitari ed apparecchi medicali, chirurgici e ortopedici; apparecchi per centri di estetica</t>
  </si>
  <si>
    <t>46.18.33</t>
  </si>
  <si>
    <t>Agenti e rappresentanti di prodotti di profumeria e di cosmetica (inclusi articoli per parrucchieri); prodotti di erboristeria per uso cosmetico</t>
  </si>
  <si>
    <t>46.18.34</t>
  </si>
  <si>
    <t>Procacciatori d'affari di prodotti farmaceutici e di cosmetici</t>
  </si>
  <si>
    <t>46.18.35</t>
  </si>
  <si>
    <t>Mediatori in prodotti farmaceutici e cosmetici</t>
  </si>
  <si>
    <t>46.18.91</t>
  </si>
  <si>
    <t>Agenti e rappresentanti di attrezzature sportive; biciclette</t>
  </si>
  <si>
    <t>46.18.92</t>
  </si>
  <si>
    <t>Agenti e rappresentanti di orologi, oggetti e semilavorati per gioielleria e oreficeria</t>
  </si>
  <si>
    <t>46.18.93</t>
  </si>
  <si>
    <t>Agenti e rappresentanti di articoli fotografici, ottici e prodotti simili; strumenti scientifici e per laboratori di analisi</t>
  </si>
  <si>
    <t>46.18.94</t>
  </si>
  <si>
    <t>Agenti e rappresentanti di saponi, detersivi, candele e prodotti simili</t>
  </si>
  <si>
    <t>46.18.95</t>
  </si>
  <si>
    <t>Agenti e rappresentanti di giocattoli</t>
  </si>
  <si>
    <t>46.18.96</t>
  </si>
  <si>
    <t>Agenti e rappresentanti di chincaglieria e bigiotteria</t>
  </si>
  <si>
    <t>46.18.97</t>
  </si>
  <si>
    <t>Agenti e rappresentanti di altri prodotti non alimentari nca (inclusi gli imballaggi e gli articoli antinfortunistici, antincendio e pubblicitari)</t>
  </si>
  <si>
    <t>46.18.98</t>
  </si>
  <si>
    <t>Procacciatori d'affari di attrezzature sportive, biciclette e altri prodotti nca</t>
  </si>
  <si>
    <t>46.18.99</t>
  </si>
  <si>
    <t>Mediatori in attrezzature sportive, biciclette e altri prodotti nca</t>
  </si>
  <si>
    <t>46.19.01</t>
  </si>
  <si>
    <t>Agenti e rappresentanti di vari prodotti senza prevalenza di alcuno</t>
  </si>
  <si>
    <t>46.19.02</t>
  </si>
  <si>
    <t>Procacciatori d'affari di vari prodotti senza prevalenza di alcuno</t>
  </si>
  <si>
    <t>46.19.03</t>
  </si>
  <si>
    <t>Mediatori in vari prodotti senza prevalenza di alcuno</t>
  </si>
  <si>
    <t>46.19.04</t>
  </si>
  <si>
    <t>Gruppi di acquisto; mandatari agli acquisti; buyer</t>
  </si>
  <si>
    <t>46.21.10</t>
  </si>
  <si>
    <t>Commercio all'ingrosso di cereali e legumi secchi</t>
  </si>
  <si>
    <t>46.21.21</t>
  </si>
  <si>
    <t>Commercio all'ingrosso di tabacco grezzo</t>
  </si>
  <si>
    <t>46.21.22</t>
  </si>
  <si>
    <t>Commercio all'ingrosso di sementi e alimenti per il bestiame (mangimi), piante officinali, semi oleosi, patate da semina</t>
  </si>
  <si>
    <t>46.22.00</t>
  </si>
  <si>
    <t>Commercio all'ingrosso di fiori e piante</t>
  </si>
  <si>
    <t>46.23.00</t>
  </si>
  <si>
    <t>Commercio all'ingrosso di animali vivi</t>
  </si>
  <si>
    <t>46.24.10</t>
  </si>
  <si>
    <t>Commercio all'ingrosso di cuoio e pelli gregge e lavorate (escluse le pelli per pellicceria)</t>
  </si>
  <si>
    <t>46.24.20</t>
  </si>
  <si>
    <t>Commercio all'ingrosso di pelli gregge e lavorate per pellicceria</t>
  </si>
  <si>
    <t>46.31.10</t>
  </si>
  <si>
    <t>Commercio all'ingrosso di frutta e ortaggi freschi</t>
  </si>
  <si>
    <t>46.31.20</t>
  </si>
  <si>
    <t>Commercio all'ingrosso di frutta e ortaggi conservati</t>
  </si>
  <si>
    <t>46.32.10</t>
  </si>
  <si>
    <t>Commercio all'ingrosso di carne fresca, congelata e surgelata</t>
  </si>
  <si>
    <t>46.32.20</t>
  </si>
  <si>
    <t>Commercio all'ingrosso di prodotti di salumeria</t>
  </si>
  <si>
    <t>46.33.10</t>
  </si>
  <si>
    <t>Commercio all'ingrosso di prodotti lattiero-caseari e di uova</t>
  </si>
  <si>
    <t>46.33.20</t>
  </si>
  <si>
    <t>Commercio all'ingrosso di oli e grassi alimentari di origine vegetale o animale</t>
  </si>
  <si>
    <t>46.34.10</t>
  </si>
  <si>
    <t>Commercio all'ingrosso di bevande alcoliche</t>
  </si>
  <si>
    <t>46.34.20</t>
  </si>
  <si>
    <t>Commercio all'ingrosso di bevande non alcoliche</t>
  </si>
  <si>
    <t>46.35.00</t>
  </si>
  <si>
    <t>Commercio all'ingrosso di prodotti del tabacco</t>
  </si>
  <si>
    <t>46.36.00</t>
  </si>
  <si>
    <t>Commercio all'ingrosso di zucchero, cioccolato, dolciumi e prodotti da forno</t>
  </si>
  <si>
    <t>46.37.01</t>
  </si>
  <si>
    <t>Commercio all'ingrosso di caffè</t>
  </si>
  <si>
    <t>46.37.02</t>
  </si>
  <si>
    <t>Commercio all'ingrosso di tè, cacao e spezie</t>
  </si>
  <si>
    <t>46.38.10</t>
  </si>
  <si>
    <t>Commercio all'ingrosso di prodotti della pesca freschi</t>
  </si>
  <si>
    <t>46.38.20</t>
  </si>
  <si>
    <t>Commercio all'ingrosso di prodotti della pesca congelati, surgelati, conservati, secchi</t>
  </si>
  <si>
    <t>46.38.30</t>
  </si>
  <si>
    <t>Commercio all'ingrosso di pasti e piatti pronti</t>
  </si>
  <si>
    <t>46.38.90</t>
  </si>
  <si>
    <t>Commercio all'ingrosso di altri prodotti alimentari</t>
  </si>
  <si>
    <t>46.39.10</t>
  </si>
  <si>
    <t>Commercio all'ingrosso non specializzato di prodotti surgelati</t>
  </si>
  <si>
    <t>46.39.20</t>
  </si>
  <si>
    <t>Commercio all'ingrosso non specializzato di altri prodotti alimentari, bevande e tabacco</t>
  </si>
  <si>
    <t>46.41.10</t>
  </si>
  <si>
    <t>Commercio all'ingrosso di tessuti</t>
  </si>
  <si>
    <t>46.41.20</t>
  </si>
  <si>
    <t>Commercio all'ingrosso di articoli di merceria, filati e passamaneria</t>
  </si>
  <si>
    <t>46.41.90</t>
  </si>
  <si>
    <t>Commercio all'ingrosso di altri articoli tessili</t>
  </si>
  <si>
    <t>46.42.10</t>
  </si>
  <si>
    <t>Commercio all'ingrosso di abbigliamento e accessori</t>
  </si>
  <si>
    <t>46.42.20</t>
  </si>
  <si>
    <t>Commercio all'ingrosso di articoli in pelliccia</t>
  </si>
  <si>
    <t>46.42.30</t>
  </si>
  <si>
    <t>Commercio all'ingrosso di camicie, biancheria intima, maglieria e simili</t>
  </si>
  <si>
    <t>46.42.40</t>
  </si>
  <si>
    <t>Commercio all'ingrosso di calzature e accessori</t>
  </si>
  <si>
    <t>46.43.10</t>
  </si>
  <si>
    <t>Commercio all'ingrosso di elettrodomestici, di elettronica di consumo audio e video</t>
  </si>
  <si>
    <t>46.43.20</t>
  </si>
  <si>
    <t>Commercio all'ingrosso di supporti registrati, audio, video (Cd, Dvd e altri supporti)</t>
  </si>
  <si>
    <t>46.43.30</t>
  </si>
  <si>
    <t>Commercio all'ingrosso di articoli per fotografia, cinematografia e ottica</t>
  </si>
  <si>
    <t>46.44.10</t>
  </si>
  <si>
    <t>Commercio all'ingrosso di vetreria e cristalleria</t>
  </si>
  <si>
    <t>46.44.20</t>
  </si>
  <si>
    <t>Commercio all'ingrosso di ceramiche e porcellana</t>
  </si>
  <si>
    <t>46.44.30</t>
  </si>
  <si>
    <t>Commercio all'ingrosso di saponi, detersivi e altri prodotti per la pulizia</t>
  </si>
  <si>
    <t>46.44.40</t>
  </si>
  <si>
    <t>Commercio all'ingrosso di coltelleria, posateria e pentolame</t>
  </si>
  <si>
    <t>46.45.00</t>
  </si>
  <si>
    <t>Commercio all'ingrosso di profumi e cosmetici</t>
  </si>
  <si>
    <t>46.46.10</t>
  </si>
  <si>
    <t>Commercio all'ingrosso di medicinali</t>
  </si>
  <si>
    <t>46.46.20</t>
  </si>
  <si>
    <t>Commercio all'ingrosso di prodotti botanici per uso farmaceutico</t>
  </si>
  <si>
    <t>46.46.30</t>
  </si>
  <si>
    <t>Commercio all'ingrosso di articoli medicali ed ortopedici</t>
  </si>
  <si>
    <t>46.47.10</t>
  </si>
  <si>
    <t>Commercio all'ingrosso di mobili di qualsiasi materiale</t>
  </si>
  <si>
    <t>46.47.20</t>
  </si>
  <si>
    <t>Commercio all'ingrosso di tappeti</t>
  </si>
  <si>
    <t>46.47.30</t>
  </si>
  <si>
    <t>Commercio all'ingrosso di articoli per l'illuminazione; materiale elettrico vario per uso domestico</t>
  </si>
  <si>
    <t>46.48.00</t>
  </si>
  <si>
    <t>Commercio all'ingrosso di orologi e di gioielleria</t>
  </si>
  <si>
    <t>46.49.10</t>
  </si>
  <si>
    <t>Commercio all'ingrosso di carta, cartone e articoli di cartoleria</t>
  </si>
  <si>
    <t>46.49.20</t>
  </si>
  <si>
    <t>Commercio all'ingrosso di libri, riviste e giornali</t>
  </si>
  <si>
    <t>46.49.30</t>
  </si>
  <si>
    <t>Commercio all'ingrosso di giochi e giocattoli</t>
  </si>
  <si>
    <t>46.49.40</t>
  </si>
  <si>
    <t>Commercio all'ingrosso di articoli sportivi (incluse le biciclette)</t>
  </si>
  <si>
    <t>46.49.50</t>
  </si>
  <si>
    <t>Commercio all'ingrosso di articoli in pelle; articoli da viaggio in qualsiasi materiale</t>
  </si>
  <si>
    <t>46.49.90</t>
  </si>
  <si>
    <t>Commercio all'ingrosso di vari prodotti di consumo non alimentare nca</t>
  </si>
  <si>
    <t>46.51.00</t>
  </si>
  <si>
    <t>Commercio all'ingrosso di computer, apparecchiature informatiche periferiche e di software</t>
  </si>
  <si>
    <t>46.52.01</t>
  </si>
  <si>
    <t>Commercio all'ingrosso di apparecchi e materiali telefonici</t>
  </si>
  <si>
    <t>46.52.02</t>
  </si>
  <si>
    <t>Commercio all'ingrosso di nastri non registrati</t>
  </si>
  <si>
    <t>46.52.09</t>
  </si>
  <si>
    <t>Commercio all'ingrosso di altre apparecchiature elettroniche per telecomunicazioni e di altri componenti elettronici</t>
  </si>
  <si>
    <t>46.61.00</t>
  </si>
  <si>
    <t>Commercio all'ingrosso di macchine, accessori e utensili agricoli, inclusi i trattori</t>
  </si>
  <si>
    <t>46.62.00</t>
  </si>
  <si>
    <t>Commercio all'ingrosso di macchine utensili (incluse le relative parti intercambiabili)</t>
  </si>
  <si>
    <t>46.63.00</t>
  </si>
  <si>
    <t>Commercio all'ingrosso di macchine per le miniere, l'edilizia e l'ingegneria civile</t>
  </si>
  <si>
    <t>46.64.00</t>
  </si>
  <si>
    <t>Commercio all'ingrosso di macchine per l'industria tessile, di macchine per cucire e per maglieria</t>
  </si>
  <si>
    <t>46.65.00</t>
  </si>
  <si>
    <t>Commercio all'ingrosso di mobili per ufficio e negozi</t>
  </si>
  <si>
    <t>46.66.00</t>
  </si>
  <si>
    <t>Commercio all'ingrosso di altre macchine e attrezzature per ufficio</t>
  </si>
  <si>
    <t>46.69.11</t>
  </si>
  <si>
    <t>Commercio all'ingrosso di imbarcazioni da diporto</t>
  </si>
  <si>
    <t>46.69.19</t>
  </si>
  <si>
    <t>Commercio all'ingrosso di altri mezzi ed attrezzature di trasporto</t>
  </si>
  <si>
    <t>46.69.20</t>
  </si>
  <si>
    <t>Commercio all'ingrosso di materiale elettrico per impianti di uso industriale</t>
  </si>
  <si>
    <t>46.69.30</t>
  </si>
  <si>
    <t>Commercio all'ingrosso di apparecchiature per parrucchieri, palestre, solarium e centri estetici</t>
  </si>
  <si>
    <t>46.69.91</t>
  </si>
  <si>
    <t>Commercio all'ingrosso di strumenti e attrezzature di misurazione per uso scientifico</t>
  </si>
  <si>
    <t>46.69.92</t>
  </si>
  <si>
    <t>Commercio all'ingrosso di strumenti e attrezzature di misurazione per uso non scientifico</t>
  </si>
  <si>
    <t>46.69.93</t>
  </si>
  <si>
    <t>Commercio all'ingrosso di giochi per luna-park e videogiochi per pubblici esercizi</t>
  </si>
  <si>
    <t>46.69.94</t>
  </si>
  <si>
    <t>Commercio all'ingrosso di articoli antincendio e antinfortunistici</t>
  </si>
  <si>
    <t>46.69.99</t>
  </si>
  <si>
    <t>Commercio all'ingrosso di altre macchine ed attrezzature per l'industria, il commercio e la navigazione nca</t>
  </si>
  <si>
    <t>46.71.00</t>
  </si>
  <si>
    <t>Commercio all'ingrosso di prodotti petroliferi e lubrificanti per autotrazione, di combustibili per riscaldamento</t>
  </si>
  <si>
    <t>46.72.10</t>
  </si>
  <si>
    <t>Commercio all'ingrosso di minerali metalliferi, di metalli ferrosi e prodotti semilavorati</t>
  </si>
  <si>
    <t>46.72.20</t>
  </si>
  <si>
    <t>Commercio all'ingrosso di metalli non ferrosi e prodotti semilavorati</t>
  </si>
  <si>
    <t>46.73.10</t>
  </si>
  <si>
    <t>Commercio all'ingrosso di legname, semilavorati in legno e legno artificiale</t>
  </si>
  <si>
    <t>46.73.21</t>
  </si>
  <si>
    <t>Commercio all'ingrosso di moquette e linoleum</t>
  </si>
  <si>
    <t>46.73.22</t>
  </si>
  <si>
    <t>Commercio all'ingrosso di altri materiali per rivestimenti (inclusi gli apparecchi igienico-sanitari)</t>
  </si>
  <si>
    <t>46.73.23</t>
  </si>
  <si>
    <t>Commercio all'ingrosso di infissi</t>
  </si>
  <si>
    <t>46.73.29</t>
  </si>
  <si>
    <t>Commercio all'ingrosso di altri materiali da costruzione</t>
  </si>
  <si>
    <t>46.73.30</t>
  </si>
  <si>
    <t>Commercio all'ingrosso di vetro piano</t>
  </si>
  <si>
    <t>46.73.40</t>
  </si>
  <si>
    <t>Commercio all'ingrosso di carta da parati, colori e vernici</t>
  </si>
  <si>
    <t>46.74.10</t>
  </si>
  <si>
    <t>Commercio all'ingrosso di articoli in ferro e in altri metalli (ferramenta)</t>
  </si>
  <si>
    <t>46.74.20</t>
  </si>
  <si>
    <t>Commercio all'ingrosso di apparecchi e accessori per impianti idraulici, di riscaldamento e di condizionamento</t>
  </si>
  <si>
    <t>46.75.01</t>
  </si>
  <si>
    <t>Commercio all'ingrosso di fertilizzanti e di altri prodotti chimici per l'agricoltura</t>
  </si>
  <si>
    <t>46.75.02</t>
  </si>
  <si>
    <t>Commercio all'ingrosso di prodotti chimici per l'industria</t>
  </si>
  <si>
    <t>46.76.10</t>
  </si>
  <si>
    <t>Commercio all'ingrosso di fibre tessili gregge e semilavorate</t>
  </si>
  <si>
    <t>46.76.20</t>
  </si>
  <si>
    <t>Commercio all'ingrosso di gomma greggia, materie plastiche in forme primarie e semilavorati</t>
  </si>
  <si>
    <t>46.76.30</t>
  </si>
  <si>
    <t>Commercio all'ingrosso di imballaggi</t>
  </si>
  <si>
    <t>46.76.90</t>
  </si>
  <si>
    <t>Commercio all'ingrosso di altri prodotti intermedi nca</t>
  </si>
  <si>
    <t>46.77.10</t>
  </si>
  <si>
    <t>Commercio all'ingrosso di rottami e sottoprodotti della lavorazione industriale metallici</t>
  </si>
  <si>
    <t>46.77.20</t>
  </si>
  <si>
    <t>Commercio all'ingrosso di altri materiali di recupero non metallici (vetro, carta, cartoni eccetera); sottoprodotti non metallici della lavorazione industriale (cascami)</t>
  </si>
  <si>
    <t>46.90.00</t>
  </si>
  <si>
    <t>Commercio all'ingrosso non specializzato</t>
  </si>
  <si>
    <t>47.11.10</t>
  </si>
  <si>
    <t>Ipermercati</t>
  </si>
  <si>
    <t>47.11.20</t>
  </si>
  <si>
    <t>Supermercati</t>
  </si>
  <si>
    <t>47.11.30</t>
  </si>
  <si>
    <t>Discount di alimentari</t>
  </si>
  <si>
    <t>47.11.40</t>
  </si>
  <si>
    <t>Minimercati ed altri esercizi non specializzati di alimentari vari</t>
  </si>
  <si>
    <t>47.11.50</t>
  </si>
  <si>
    <t>Commercio al dettaglio di prodotti surgelati</t>
  </si>
  <si>
    <t>47.19.10</t>
  </si>
  <si>
    <t>Grandi magazzini</t>
  </si>
  <si>
    <t>47.19.20</t>
  </si>
  <si>
    <t>Commercio al dettaglio in esercizi non specializzati di computer, periferiche, attrezzature per le telecomunicazioni, elettronica di consumo audio e video, elettrodomestici</t>
  </si>
  <si>
    <t>47.19.90</t>
  </si>
  <si>
    <t>Empori ed altri negozi non specializzati di vari prodotti non alimentari</t>
  </si>
  <si>
    <t>47.21.01</t>
  </si>
  <si>
    <t>Commercio al dettaglio di frutta e verdura fresca</t>
  </si>
  <si>
    <t>47.21.02</t>
  </si>
  <si>
    <t>Commercio al dettaglio di frutta e verdura preparata e conservata</t>
  </si>
  <si>
    <t>47.22.00</t>
  </si>
  <si>
    <t>Commercio al dettaglio di carni e di prodotti a base di carne</t>
  </si>
  <si>
    <t>47.23.00</t>
  </si>
  <si>
    <t>Commercio al dettaglio di pesci, crostacei e molluschi</t>
  </si>
  <si>
    <t>47.24.10</t>
  </si>
  <si>
    <t>Commercio al dettaglio di pane</t>
  </si>
  <si>
    <t>47.24.20</t>
  </si>
  <si>
    <t>Commercio al dettaglio di torte, dolciumi, confetteria</t>
  </si>
  <si>
    <t>47.25.00</t>
  </si>
  <si>
    <t>Commercio al dettaglio di bevande</t>
  </si>
  <si>
    <t>47.26.00</t>
  </si>
  <si>
    <t>Commercio al dettaglio di generi di monopolio (tabaccherie)</t>
  </si>
  <si>
    <t>47.29.10</t>
  </si>
  <si>
    <t>Commercio al dettaglio di latte e di prodotti lattiero-caseari</t>
  </si>
  <si>
    <t>47.29.20</t>
  </si>
  <si>
    <t>Commercio al dettaglio di caffè torrefatto</t>
  </si>
  <si>
    <t>47.29.30</t>
  </si>
  <si>
    <t>Commercio al dettaglio di prodotti macrobiotici e dietetici</t>
  </si>
  <si>
    <t>47.29.90</t>
  </si>
  <si>
    <t>Commercio al dettaglio di altri prodotti alimentari in esercizi specializzati nca</t>
  </si>
  <si>
    <t>47.30.00</t>
  </si>
  <si>
    <t>Commercio al dettaglio di carburante per autotrazione</t>
  </si>
  <si>
    <t>47.41.00</t>
  </si>
  <si>
    <t>Commercio al dettaglio di computer, unità periferiche, software e attrezzature per ufficio in esercizi specializzati</t>
  </si>
  <si>
    <t>47.42.00</t>
  </si>
  <si>
    <t>Commercio al dettaglio di apparecchiature per le telecomunicazioni e la telefonia in esercizi specializzati</t>
  </si>
  <si>
    <t>47.43.00</t>
  </si>
  <si>
    <t>Commercio al dettaglio di apparecchi audio e video in esercizi specializzati</t>
  </si>
  <si>
    <t>47.51.10</t>
  </si>
  <si>
    <t>Commercio al dettaglio di tessuti per l'abbigliamento, l'arredamento e di biancheria per la casa</t>
  </si>
  <si>
    <t>47.51.20</t>
  </si>
  <si>
    <t>Commercio al dettaglio di filati per maglieria e merceria</t>
  </si>
  <si>
    <t>47.52.10</t>
  </si>
  <si>
    <t>Commercio al dettaglio di ferramenta, vernici, vetro piano e materiale elettrico e termoidraulico</t>
  </si>
  <si>
    <t>47.52.20</t>
  </si>
  <si>
    <t>Commercio al dettaglio di articoli igienico-sanitari</t>
  </si>
  <si>
    <t>47.52.30</t>
  </si>
  <si>
    <t>Commercio al dettaglio di materiali da costruzione, ceramiche e piastrelle</t>
  </si>
  <si>
    <t>47.52.40</t>
  </si>
  <si>
    <t>Commercio al dettaglio di macchine, attrezzature e prodotti per l'agricoltura; macchine e attrezzature per il giardinaggio</t>
  </si>
  <si>
    <t>47.53.11</t>
  </si>
  <si>
    <t>Commercio al dettaglio di tende e tendine</t>
  </si>
  <si>
    <t>47.53.12</t>
  </si>
  <si>
    <t>Commercio al dettaglio di tappeti</t>
  </si>
  <si>
    <t>47.53.20</t>
  </si>
  <si>
    <t>Commercio al dettaglio di carta da parati e rivestimenti per pavimenti (moquette e linoleum)</t>
  </si>
  <si>
    <t>47.54.00</t>
  </si>
  <si>
    <t>Commercio al dettaglio di elettrodomestici in esercizi specializzati</t>
  </si>
  <si>
    <t>47.59.10</t>
  </si>
  <si>
    <t>Commercio al dettaglio di mobili per la casa</t>
  </si>
  <si>
    <t>47.59.20</t>
  </si>
  <si>
    <t>Commercio al dettaglio di utensili per la casa, di cristallerie e vasellame</t>
  </si>
  <si>
    <t>47.59.30</t>
  </si>
  <si>
    <t>Commercio al dettaglio di articoli per l'illuminazione</t>
  </si>
  <si>
    <t>47.59.40</t>
  </si>
  <si>
    <t>Commercio al dettaglio di macchine per cucire e per maglieria per uso domestico</t>
  </si>
  <si>
    <t>47.59.50</t>
  </si>
  <si>
    <t>Commercio al dettaglio di sistemi di sicurezza</t>
  </si>
  <si>
    <t>47.59.60</t>
  </si>
  <si>
    <t>Commercio al dettaglio di strumenti musicali e spartiti</t>
  </si>
  <si>
    <t>47.59.91</t>
  </si>
  <si>
    <t>Commercio al dettaglio di articoli in legno, sughero, vimini e articoli in plastica per uso domestico</t>
  </si>
  <si>
    <t>47.59.99</t>
  </si>
  <si>
    <t>Commercio al dettaglio di altri articoli per uso domestico nca</t>
  </si>
  <si>
    <t>47.61.00</t>
  </si>
  <si>
    <t>Commercio al dettaglio di libri nuovi in esercizi specializzati</t>
  </si>
  <si>
    <t>47.62.10</t>
  </si>
  <si>
    <t>Commercio al dettaglio di giornali, riviste e periodici</t>
  </si>
  <si>
    <t>47.62.20</t>
  </si>
  <si>
    <t>Commercio al dettaglio di articoli di cartoleria e forniture per ufficio</t>
  </si>
  <si>
    <t>47.63.00</t>
  </si>
  <si>
    <t>Commercio al dettaglio di registrazioni musicali e video in esercizi specializzati</t>
  </si>
  <si>
    <t>47.64.10</t>
  </si>
  <si>
    <t>Commercio al dettaglio di articoli sportivi, biciclette e articoli per il tempo libero</t>
  </si>
  <si>
    <t>47.64.20</t>
  </si>
  <si>
    <t>Commercio al dettaglio di natanti e accessori</t>
  </si>
  <si>
    <t>47.65.00</t>
  </si>
  <si>
    <t>Commercio al dettaglio di giochi e giocattoli (inclusi quelli elettronici)</t>
  </si>
  <si>
    <t>47.71.10</t>
  </si>
  <si>
    <t>Commercio al dettaglio di confezioni per adulti</t>
  </si>
  <si>
    <t>47.71.20</t>
  </si>
  <si>
    <t>Commercio al dettaglio di confezioni per bambini e neonati</t>
  </si>
  <si>
    <t>47.71.30</t>
  </si>
  <si>
    <t>Commercio al dettaglio di biancheria personale, maglieria, camicie</t>
  </si>
  <si>
    <t>47.71.40</t>
  </si>
  <si>
    <t>Commercio al dettaglio di pellicce e di abbigliamento in pelle</t>
  </si>
  <si>
    <t>47.71.50</t>
  </si>
  <si>
    <t>Commercio al dettaglio di cappelli, ombrelli, guanti e cravatte</t>
  </si>
  <si>
    <t>47.72.10</t>
  </si>
  <si>
    <t>Commercio al dettaglio di calzature e accessori</t>
  </si>
  <si>
    <t>47.72.20</t>
  </si>
  <si>
    <t>Commercio al dettaglio di articoli di pelletteria e da viaggio</t>
  </si>
  <si>
    <t>47.73.10</t>
  </si>
  <si>
    <t>Farmacie</t>
  </si>
  <si>
    <t>47.73.20</t>
  </si>
  <si>
    <t>Commercio al dettaglio in altri esercizi specializzati di medicinali non soggetti a prescrizione medica</t>
  </si>
  <si>
    <t>47.74.00</t>
  </si>
  <si>
    <t>Commercio al dettaglio di articoli medicali e ortopedici in esercizi specializzati</t>
  </si>
  <si>
    <t>47.75.10</t>
  </si>
  <si>
    <t>Commercio al dettaglio di articoli di profumeria, prodotti per toletta e per l'igiene personale</t>
  </si>
  <si>
    <t>47.75.20</t>
  </si>
  <si>
    <t>Erboristerie</t>
  </si>
  <si>
    <t>47.76.10</t>
  </si>
  <si>
    <t>Commercio al dettaglio di fiori e piante</t>
  </si>
  <si>
    <t>47.76.20</t>
  </si>
  <si>
    <t>Commercio al dettaglio di piccoli animali domestici</t>
  </si>
  <si>
    <t>47.77.00</t>
  </si>
  <si>
    <t>Commercio al dettaglio di orologi, articoli di gioielleria e argenteria</t>
  </si>
  <si>
    <t>47.78.10</t>
  </si>
  <si>
    <t>Commercio al dettaglio di mobili per ufficio</t>
  </si>
  <si>
    <t>47.78.20</t>
  </si>
  <si>
    <t>Commercio al dettaglio di materiale per ottica e fotografia</t>
  </si>
  <si>
    <t>47.78.31</t>
  </si>
  <si>
    <t>Commercio al dettaglio di oggetti d'arte (incluse le gallerie d'arte)</t>
  </si>
  <si>
    <t>47.78.32</t>
  </si>
  <si>
    <t>Commercio al dettaglio di oggetti d'artigianato</t>
  </si>
  <si>
    <t>47.78.33</t>
  </si>
  <si>
    <t>Commercio al dettaglio di arredi sacri ed articoli religiosi</t>
  </si>
  <si>
    <t>47.78.34</t>
  </si>
  <si>
    <t>Commercio al dettaglio di articoli da regalo e per fumatori</t>
  </si>
  <si>
    <t>47.78.35</t>
  </si>
  <si>
    <t>Commercio al dettaglio di bomboniere</t>
  </si>
  <si>
    <t>47.78.36</t>
  </si>
  <si>
    <t>Commercio al dettaglio di chincaglieria e bigiotteria (inclusi gli oggetti ricordo e gli articoli di promozione pubblicitaria)</t>
  </si>
  <si>
    <t>47.78.37</t>
  </si>
  <si>
    <t>Commercio al dettaglio di articoli per le belle arti</t>
  </si>
  <si>
    <t>47.78.40</t>
  </si>
  <si>
    <t>Commercio al dettaglio di combustibile per uso domestico e per riscaldamento</t>
  </si>
  <si>
    <t>47.78.50</t>
  </si>
  <si>
    <t>Commercio al dettaglio di armi e munizioni, articoli militari</t>
  </si>
  <si>
    <t>47.78.60</t>
  </si>
  <si>
    <t>Commercio al dettaglio di saponi, detersivi, prodotti per la lucidatura e affini</t>
  </si>
  <si>
    <t>47.78.91</t>
  </si>
  <si>
    <t>Commercio al dettaglio di filatelia, numismatica e articoli da collezionismo</t>
  </si>
  <si>
    <t>47.78.92</t>
  </si>
  <si>
    <t>Commercio al dettaglio di spaghi, cordami, tele e sacchi di juta e prodotti per l'imballaggio (esclusi quelli in carta e cartone)</t>
  </si>
  <si>
    <t>47.78.93</t>
  </si>
  <si>
    <t>Commercio al dettaglio di articoli funerari e cimiteriali</t>
  </si>
  <si>
    <t>47.78.94</t>
  </si>
  <si>
    <t>Commercio al dettaglio di articoli per adulti (sexy shop)</t>
  </si>
  <si>
    <t>47.78.99</t>
  </si>
  <si>
    <t>Commercio al dettaglio di altri prodotti non alimentari nca</t>
  </si>
  <si>
    <t>47.79.10</t>
  </si>
  <si>
    <t>Commercio al dettaglio di libri di seconda mano</t>
  </si>
  <si>
    <t>47.79.20</t>
  </si>
  <si>
    <t>Commercio al dettaglio di mobili usati e oggetti di antiquariato</t>
  </si>
  <si>
    <t>47.79.30</t>
  </si>
  <si>
    <t>Commercio al dettaglio di indumenti e altri oggetti usati</t>
  </si>
  <si>
    <t>47.79.40</t>
  </si>
  <si>
    <t>Case d'asta al dettaglio (escluse aste via internet)</t>
  </si>
  <si>
    <t>47.81.01</t>
  </si>
  <si>
    <t>Commercio al dettaglio ambulante di prodotti ortofrutticoli</t>
  </si>
  <si>
    <t>47.81.02</t>
  </si>
  <si>
    <t>Commercio al dettaglio ambulante di prodotti ittici</t>
  </si>
  <si>
    <t>47.81.03</t>
  </si>
  <si>
    <t>Commercio al dettaglio ambulante di carne</t>
  </si>
  <si>
    <t>47.81.09</t>
  </si>
  <si>
    <t>Commercio al dettaglio ambulante di altri prodotti alimentari e bevande nca</t>
  </si>
  <si>
    <t>47.82.01</t>
  </si>
  <si>
    <t>Commercio al dettaglio ambulante di tessuti, articoli tessili per la casa, articoli di abbigliamento</t>
  </si>
  <si>
    <t>47.82.02</t>
  </si>
  <si>
    <t>Commercio al dettaglio ambulante di calzature e pelletterie</t>
  </si>
  <si>
    <t>47.89.01</t>
  </si>
  <si>
    <t>Commercio al dettaglio ambulante di fiori, piante, bulbi, semi e fertilizzanti</t>
  </si>
  <si>
    <t>47.89.02</t>
  </si>
  <si>
    <t>Commercio al dettaglio ambulante di macchine, attrezzature e prodotti per l'agricoltura; attrezzature per il giardinaggio</t>
  </si>
  <si>
    <t>47.89.03</t>
  </si>
  <si>
    <t>Commercio al dettaglio ambulante di profumi e cosmetici; saponi, detersivi ed altri detergenti per qualsiasi uso</t>
  </si>
  <si>
    <t>47.89.04</t>
  </si>
  <si>
    <t>Commercio al dettaglio ambulante di chincaglieria e bigiotteria</t>
  </si>
  <si>
    <t>47.89.05</t>
  </si>
  <si>
    <t>Commercio al dettaglio ambulante di arredamenti per giardino; mobili; tappeti e stuoie; articoli casalinghi; elettrodomestici; materiale elettrico</t>
  </si>
  <si>
    <t>47.89.09</t>
  </si>
  <si>
    <t>Commercio al dettaglio ambulante di altri prodotti nca</t>
  </si>
  <si>
    <t>47.91.10</t>
  </si>
  <si>
    <t>Commercio al dettaglio di qualsiasi tipo di prodotto effettuato via internet</t>
  </si>
  <si>
    <t>47.91.20</t>
  </si>
  <si>
    <t>Commercio al dettaglio di qualsiasi tipo di prodotto effettuato per televisione</t>
  </si>
  <si>
    <t>47.91.30</t>
  </si>
  <si>
    <t>Commercio al dettaglio di qualsiasi tipo di prodotto per corrispondenza, radio, telefono</t>
  </si>
  <si>
    <t>47.99.10</t>
  </si>
  <si>
    <t>Commercio al dettaglio di prodotti vari, mediante l'intervento di un dimostratore o di un incaricato alla vendita (porta a porta)</t>
  </si>
  <si>
    <t>47.99.20</t>
  </si>
  <si>
    <t>Commercio effettuato per mezzo di distributori automatici</t>
  </si>
  <si>
    <t>49.10.00</t>
  </si>
  <si>
    <t>Trasporto ferroviario di passeggeri (interurbano)</t>
  </si>
  <si>
    <t>49.20.00</t>
  </si>
  <si>
    <t>Trasporto ferroviario di merci</t>
  </si>
  <si>
    <t>49.31.00</t>
  </si>
  <si>
    <t>Trasporto terrestre di passeggeri in aree urbane e suburbane</t>
  </si>
  <si>
    <t>49.32.10</t>
  </si>
  <si>
    <t>Trasporto con taxi</t>
  </si>
  <si>
    <t>49.32.20</t>
  </si>
  <si>
    <t>Trasporto mediante noleggio di autovetture da rimessa con conducente</t>
  </si>
  <si>
    <t>49.39.01</t>
  </si>
  <si>
    <t>Gestioni di funicolari, ski-lift e seggiovie se non facenti parte dei sistemi di transito urbano o suburbano</t>
  </si>
  <si>
    <t>49.39.09</t>
  </si>
  <si>
    <t>Altre attività di trasporti terrestri di passeggeri nca</t>
  </si>
  <si>
    <t>49.41.00</t>
  </si>
  <si>
    <t>Trasporto di merci su strada</t>
  </si>
  <si>
    <t>49.42.00</t>
  </si>
  <si>
    <t>Servizi di trasloco</t>
  </si>
  <si>
    <t>49.50.10</t>
  </si>
  <si>
    <t>Trasporto mediante condotte di gas</t>
  </si>
  <si>
    <t>49.50.20</t>
  </si>
  <si>
    <t>Trasporto mediante condotte di liquidi</t>
  </si>
  <si>
    <t>50.10.00</t>
  </si>
  <si>
    <t>Trasporto marittimo e costiero di passeggeri</t>
  </si>
  <si>
    <t>50.20.00</t>
  </si>
  <si>
    <t>Trasporto marittimo e costiero di merci</t>
  </si>
  <si>
    <t>50.30.00</t>
  </si>
  <si>
    <t>Trasporto di passeggeri per vie d'acqua interne (inclusi i trasporti lagunari)</t>
  </si>
  <si>
    <t>50.40.00</t>
  </si>
  <si>
    <t>Trasporto di merci per vie d'acqua interne</t>
  </si>
  <si>
    <t>51.10.10</t>
  </si>
  <si>
    <t>Trasporto aereo di linea di passeggeri</t>
  </si>
  <si>
    <t>51.10.20</t>
  </si>
  <si>
    <t>Trasporto aereo non di linea di passeggeri; voli charter</t>
  </si>
  <si>
    <t>51.21.00</t>
  </si>
  <si>
    <t>Trasporto aereo di merci</t>
  </si>
  <si>
    <t>51.22.00</t>
  </si>
  <si>
    <t>Trasporto spaziale</t>
  </si>
  <si>
    <t>52.10.10</t>
  </si>
  <si>
    <t>Magazzini di custodia e deposito per conto terzi</t>
  </si>
  <si>
    <t>52.10.20</t>
  </si>
  <si>
    <t>Magazzini frigoriferi per conto terzi</t>
  </si>
  <si>
    <t>52.21.10</t>
  </si>
  <si>
    <t>Gestione di infrastrutture ferroviarie</t>
  </si>
  <si>
    <t>52.21.20</t>
  </si>
  <si>
    <t>Gestione di strade, ponti, gallerie</t>
  </si>
  <si>
    <t>52.21.30</t>
  </si>
  <si>
    <t>Gestione di stazioni per autobus</t>
  </si>
  <si>
    <t>52.21.40</t>
  </si>
  <si>
    <t>Gestione di centri di movimentazione merci (interporti)</t>
  </si>
  <si>
    <t>52.21.50</t>
  </si>
  <si>
    <t>Gestione di parcheggi e autorimesse</t>
  </si>
  <si>
    <t>52.21.60</t>
  </si>
  <si>
    <t>Attività di traino e soccorso stradale</t>
  </si>
  <si>
    <t>52.21.90</t>
  </si>
  <si>
    <t>Altre attività connesse ai trasporti terrestri nca</t>
  </si>
  <si>
    <t>52.22.01</t>
  </si>
  <si>
    <t>Liquefazione e rigassificazione di gas a scopo di trasporto marittimo e per vie d'acqua effettuata al di fuori del sito di estrazione</t>
  </si>
  <si>
    <t>52.22.09</t>
  </si>
  <si>
    <t>Altre attività dei servizi connessi al trasporto marittimo e per vie d'acqua</t>
  </si>
  <si>
    <t>52.23.00</t>
  </si>
  <si>
    <t>Attività dei servizi connessi al trasporto aereo</t>
  </si>
  <si>
    <t>52.24.10</t>
  </si>
  <si>
    <t>Movimento merci relativo a trasporti aerei</t>
  </si>
  <si>
    <t>52.24.20</t>
  </si>
  <si>
    <t>Movimento merci relativo a trasporti marittimi e fluviali</t>
  </si>
  <si>
    <t>52.24.30</t>
  </si>
  <si>
    <t>Movimento merci relativo a trasporti ferroviari</t>
  </si>
  <si>
    <t>52.24.40</t>
  </si>
  <si>
    <t>Movimento merci relativo ad altri trasporti terrestri</t>
  </si>
  <si>
    <t>52.29.10</t>
  </si>
  <si>
    <t>Spedizionieri e agenzie di operazioni doganali</t>
  </si>
  <si>
    <t>52.29.21</t>
  </si>
  <si>
    <t>Intermediari dei trasporti</t>
  </si>
  <si>
    <t>52.29.22</t>
  </si>
  <si>
    <t>Servizi logistici relativi alla distribuzione delle merci</t>
  </si>
  <si>
    <t>53.10.00</t>
  </si>
  <si>
    <t>Attività postali con obbligo di servizio universale</t>
  </si>
  <si>
    <t>53.20.00</t>
  </si>
  <si>
    <t>Altre attività postali e di corriere senza obbligo di servizio universale</t>
  </si>
  <si>
    <t>55.10.00</t>
  </si>
  <si>
    <t>Alberghi</t>
  </si>
  <si>
    <t>55.20.10</t>
  </si>
  <si>
    <t>Villaggi turistici</t>
  </si>
  <si>
    <t>55.20.20</t>
  </si>
  <si>
    <t>Ostelli della gioventù</t>
  </si>
  <si>
    <t>55.20.30</t>
  </si>
  <si>
    <t>Rifugi di montagna</t>
  </si>
  <si>
    <t>55.20.40</t>
  </si>
  <si>
    <t>Colonie marine e montane</t>
  </si>
  <si>
    <t>55.20.51</t>
  </si>
  <si>
    <t>Affittacamere per brevi soggiorni, case ed appartamenti per vacanze, bed and breakfast, residence</t>
  </si>
  <si>
    <t>55.20.52</t>
  </si>
  <si>
    <t>Attività di alloggio connesse alle aziende agricole</t>
  </si>
  <si>
    <t>55.30.00</t>
  </si>
  <si>
    <t>Aree di campeggio e aree attrezzate per camper e roulotte</t>
  </si>
  <si>
    <t>55.90.10</t>
  </si>
  <si>
    <t>Gestione di vagoni letto</t>
  </si>
  <si>
    <t>55.90.20</t>
  </si>
  <si>
    <t>Alloggi per studenti e lavoratori con servizi accessori di tipo alberghiero</t>
  </si>
  <si>
    <t>56.10.11</t>
  </si>
  <si>
    <t>Ristorazione con somministrazione</t>
  </si>
  <si>
    <t>56.10.12</t>
  </si>
  <si>
    <t>Attività di ristorazione connesse alle aziende agricole</t>
  </si>
  <si>
    <t>56.10.20</t>
  </si>
  <si>
    <t>Ristorazione senza somministrazione con preparazione di cibi da asporto</t>
  </si>
  <si>
    <t>56.10.30</t>
  </si>
  <si>
    <t>Gelaterie e pasticcerie</t>
  </si>
  <si>
    <t>56.10.41</t>
  </si>
  <si>
    <t>Gelaterie e pasticcerie ambulanti</t>
  </si>
  <si>
    <t>56.10.42</t>
  </si>
  <si>
    <t>Ristorazione ambulante</t>
  </si>
  <si>
    <t>56.10.50</t>
  </si>
  <si>
    <t>Ristorazione su treni e navi</t>
  </si>
  <si>
    <t>56.21.00</t>
  </si>
  <si>
    <t>Catering per eventi, banqueting</t>
  </si>
  <si>
    <t>56.29.10</t>
  </si>
  <si>
    <t>Mense</t>
  </si>
  <si>
    <t>56.29.20</t>
  </si>
  <si>
    <t>Catering continuativo su base contrattuale</t>
  </si>
  <si>
    <t>56.30.00</t>
  </si>
  <si>
    <t>Bar e altri esercizi simili senza cucina</t>
  </si>
  <si>
    <t>58.11.00</t>
  </si>
  <si>
    <t>Edizione di libri</t>
  </si>
  <si>
    <t>58.12.01</t>
  </si>
  <si>
    <t>Pubblicazione di elenchi</t>
  </si>
  <si>
    <t>58.12.02</t>
  </si>
  <si>
    <t>Pubblicazione di mailing list</t>
  </si>
  <si>
    <t>58.13.00</t>
  </si>
  <si>
    <t>Edizione di quotidiani</t>
  </si>
  <si>
    <t>58.14.00</t>
  </si>
  <si>
    <t>Edizione di riviste e periodici</t>
  </si>
  <si>
    <t>58.19.00</t>
  </si>
  <si>
    <t>Altre attività editoriali</t>
  </si>
  <si>
    <t>58.21.00</t>
  </si>
  <si>
    <t>Edizione di giochi per computer</t>
  </si>
  <si>
    <t>58.29.00</t>
  </si>
  <si>
    <t>Edizione di altri software a pacchetto (esclusi giochi per computer)</t>
  </si>
  <si>
    <t>59.11.00</t>
  </si>
  <si>
    <t>Attività di produzione cinematografica, di video e di programmi televisivi</t>
  </si>
  <si>
    <t>59.12.00</t>
  </si>
  <si>
    <t>Attività di post-produzione cinematografica, di video e di programmi televisivi</t>
  </si>
  <si>
    <t>59.13.00</t>
  </si>
  <si>
    <t>Attività di distribuzione cinematografica, di video e di programmi televisivi</t>
  </si>
  <si>
    <t>59.14.00</t>
  </si>
  <si>
    <t>Attività di proiezione cinematografica</t>
  </si>
  <si>
    <t>59.20.10</t>
  </si>
  <si>
    <t>Edizione di registrazioni sonore</t>
  </si>
  <si>
    <t>59.20.20</t>
  </si>
  <si>
    <t>Edizione di musica stampata</t>
  </si>
  <si>
    <t>59.20.30</t>
  </si>
  <si>
    <t>Studi di registrazione sonora</t>
  </si>
  <si>
    <t>60.10.00</t>
  </si>
  <si>
    <t>Trasmissioni radiofoniche</t>
  </si>
  <si>
    <t>60.20.00</t>
  </si>
  <si>
    <t>Programmazione e trasmissioni televisive</t>
  </si>
  <si>
    <t>61.10.00</t>
  </si>
  <si>
    <t>Telecomunicazioni fisse</t>
  </si>
  <si>
    <t>61.20.00</t>
  </si>
  <si>
    <t>Telecomunicazioni mobili</t>
  </si>
  <si>
    <t>61.30.00</t>
  </si>
  <si>
    <t>Telecomunicazioni satellitari</t>
  </si>
  <si>
    <t>61.90.10</t>
  </si>
  <si>
    <t>Erogazione di servizi di accesso ad internet (ISP)</t>
  </si>
  <si>
    <t>61.90.20</t>
  </si>
  <si>
    <t>Posto telefonico pubblico ed Internet Point</t>
  </si>
  <si>
    <t>61.90.91</t>
  </si>
  <si>
    <t>Intermediazione in servizi di telecomunicazione e trasmissione dati</t>
  </si>
  <si>
    <t>61.90.99</t>
  </si>
  <si>
    <t>Altre attività connesse alle telecomunicazioni nca</t>
  </si>
  <si>
    <t>62.01.00</t>
  </si>
  <si>
    <t>Produzione di software non connesso all'edizione</t>
  </si>
  <si>
    <t>62.02.00</t>
  </si>
  <si>
    <t>Consulenza nel settore delle tecnologie dell'informatica</t>
  </si>
  <si>
    <t>62.03.00</t>
  </si>
  <si>
    <t>Gestione di strutture e apparecchiature informatiche hardware - housing (esclusa la riparazione)</t>
  </si>
  <si>
    <t>62.09.01</t>
  </si>
  <si>
    <t>Configurazione di personal computer</t>
  </si>
  <si>
    <t>62.09.09</t>
  </si>
  <si>
    <t>Altre attività dei servizi connessi alle tecnologie dell'informatica nca</t>
  </si>
  <si>
    <t>63.11.11</t>
  </si>
  <si>
    <t>Elaborazione elettronica di dati contabili (esclusi i Centri di assistenza fiscale - Caf)</t>
  </si>
  <si>
    <t>63.11.19</t>
  </si>
  <si>
    <t>Altre elaborazioni elettroniche di dati</t>
  </si>
  <si>
    <t>63.11.20</t>
  </si>
  <si>
    <t>Gestione database (attività delle banche dati)</t>
  </si>
  <si>
    <t>63.11.30</t>
  </si>
  <si>
    <t>Hosting e fornitura di servizi applicativi (ASP)</t>
  </si>
  <si>
    <t>63.12.00</t>
  </si>
  <si>
    <t>Portali web</t>
  </si>
  <si>
    <t>63.91.00</t>
  </si>
  <si>
    <t>Attività delle agenzie di stampa</t>
  </si>
  <si>
    <t>63.99.00</t>
  </si>
  <si>
    <t>Altre attività dei servizi di informazione nca</t>
  </si>
  <si>
    <t>64.11.00</t>
  </si>
  <si>
    <t>Attività della Banca Centrale</t>
  </si>
  <si>
    <t>64.19.10</t>
  </si>
  <si>
    <t>Intermediazione monetaria di istituti monetari diverse dalle Banche centrali</t>
  </si>
  <si>
    <t>64.19.20</t>
  </si>
  <si>
    <t>Fondi comuni di investimento monetario</t>
  </si>
  <si>
    <t>64.19.30</t>
  </si>
  <si>
    <t>Istituti di moneta elettronica (Imel)</t>
  </si>
  <si>
    <t>64.19.40</t>
  </si>
  <si>
    <t>Cassa Depositi e Prestiti</t>
  </si>
  <si>
    <t>64.20.00</t>
  </si>
  <si>
    <t>Attività delle società di partecipazione (holding)</t>
  </si>
  <si>
    <t>64.30.10</t>
  </si>
  <si>
    <t>Fondi comuni di investimento (aperti e chiusi, immobiliari, di mercato mobiliare)</t>
  </si>
  <si>
    <t>64.30.20</t>
  </si>
  <si>
    <t>Sicav (Società di investimento a capitale variabile)</t>
  </si>
  <si>
    <t>64.91.00</t>
  </si>
  <si>
    <t>Leasing finanziario</t>
  </si>
  <si>
    <t>64.92.01</t>
  </si>
  <si>
    <t>Attività dei consorzi di garanzia collettiva fidi</t>
  </si>
  <si>
    <t>64.92.09</t>
  </si>
  <si>
    <t>Altre attività creditizie nca</t>
  </si>
  <si>
    <t>64.99.10</t>
  </si>
  <si>
    <t>Attività di intermediazione mobiliare</t>
  </si>
  <si>
    <t>64.99.20</t>
  </si>
  <si>
    <t>Attività di factoring</t>
  </si>
  <si>
    <t>64.99.30</t>
  </si>
  <si>
    <t>Attività di merchant bank</t>
  </si>
  <si>
    <t>64.99.40</t>
  </si>
  <si>
    <t>Attività delle società veicolo</t>
  </si>
  <si>
    <t>64.99.50</t>
  </si>
  <si>
    <t>Attività di intermediazione in cambi</t>
  </si>
  <si>
    <t>64.99.60</t>
  </si>
  <si>
    <t>Altre intermediazioni finanziarie nca</t>
  </si>
  <si>
    <t>65.11.00</t>
  </si>
  <si>
    <t>Assicurazioni sulla vita</t>
  </si>
  <si>
    <t>65.12.00</t>
  </si>
  <si>
    <t>Assicurazioni diverse da quelle sulla vita</t>
  </si>
  <si>
    <t>65.20.00</t>
  </si>
  <si>
    <t>Attività di riassicurazione</t>
  </si>
  <si>
    <t>65.30.10</t>
  </si>
  <si>
    <t>Attività dei fondi pensione aperti</t>
  </si>
  <si>
    <t>65.30.20</t>
  </si>
  <si>
    <t>Attività dei fondi pensione negoziali</t>
  </si>
  <si>
    <t>65.30.30</t>
  </si>
  <si>
    <t>Attività dei fondi pensione preesistenti</t>
  </si>
  <si>
    <t>66.11.00</t>
  </si>
  <si>
    <t>Amministrazione di mercati finanziari</t>
  </si>
  <si>
    <t>66.12.00</t>
  </si>
  <si>
    <t>Attività di negoziazione di contratti relativi a titoli e merci</t>
  </si>
  <si>
    <t>66.19.10</t>
  </si>
  <si>
    <t>Attività di gestione ed elaborazione di pagamenti tramite carta di credito</t>
  </si>
  <si>
    <t>66.19.21</t>
  </si>
  <si>
    <t>Promotori finanziari</t>
  </si>
  <si>
    <t>66.19.22</t>
  </si>
  <si>
    <t>Agenti, mediatori e procacciatori in prodotti finanziari</t>
  </si>
  <si>
    <t>66.19.30</t>
  </si>
  <si>
    <t>Attività delle società fiduciarie di amministrazione</t>
  </si>
  <si>
    <t>66.19.40</t>
  </si>
  <si>
    <t>Attività di Bancoposta</t>
  </si>
  <si>
    <t>66.19.50</t>
  </si>
  <si>
    <t>Servizi di trasferimento di denaro (money transfer)</t>
  </si>
  <si>
    <t>66.21.00</t>
  </si>
  <si>
    <t>Attività dei periti e liquidatori indipendenti delle assicurazioni</t>
  </si>
  <si>
    <t>66.22.01</t>
  </si>
  <si>
    <t>Broker di assicurazioni</t>
  </si>
  <si>
    <t>66.22.02</t>
  </si>
  <si>
    <t>Agenti di assicurazioni</t>
  </si>
  <si>
    <t>66.22.03</t>
  </si>
  <si>
    <t>Sub-agenti di assicurazioni</t>
  </si>
  <si>
    <t>66.22.04</t>
  </si>
  <si>
    <t>Produttori, procacciatori ed altri intermediari delle assicurazioni</t>
  </si>
  <si>
    <t>66.29.01</t>
  </si>
  <si>
    <t>Autorità centrali di vigilanza su assicurazioni e fondi pensione</t>
  </si>
  <si>
    <t>66.29.09</t>
  </si>
  <si>
    <t>Altre attività ausiliarie delle assicurazioni e dei fondi pensione nca</t>
  </si>
  <si>
    <t>66.30.00</t>
  </si>
  <si>
    <t>Gestione di fondi comuni di investimento e dei fondi pensione</t>
  </si>
  <si>
    <t>68.10.00</t>
  </si>
  <si>
    <t>Compravendita di beni immobili effettuata su beni propri</t>
  </si>
  <si>
    <t>68.20.01</t>
  </si>
  <si>
    <t>Locazione immobiliare di beni propri o in leasing (affitto)</t>
  </si>
  <si>
    <t>68.20.02</t>
  </si>
  <si>
    <t>Affitto di aziende</t>
  </si>
  <si>
    <t>68.31.00</t>
  </si>
  <si>
    <t>Attività di mediazione immobiliare</t>
  </si>
  <si>
    <t>68.32.00</t>
  </si>
  <si>
    <t>Amministrazione di condomini e gestione di beni immobili per conto terzi</t>
  </si>
  <si>
    <t>69.10.10</t>
  </si>
  <si>
    <t>Attività degli studi legali</t>
  </si>
  <si>
    <t>69.10.20</t>
  </si>
  <si>
    <t>Attività degli studi notarili</t>
  </si>
  <si>
    <t>69.20.11</t>
  </si>
  <si>
    <t>Servizi forniti da dottori commercialisti</t>
  </si>
  <si>
    <t>69.20.12</t>
  </si>
  <si>
    <t>Servizi forniti da ragionieri e periti commerciali</t>
  </si>
  <si>
    <t>69.20.13</t>
  </si>
  <si>
    <t>Servizi forniti da revisori contabili, periti, consulenti ed altri soggetti che svolgono attività in materia di amministrazione, contabilità e tributi</t>
  </si>
  <si>
    <t>69.20.14</t>
  </si>
  <si>
    <t>Attività svolta dai Centri di assistenza fiscale (Caf)</t>
  </si>
  <si>
    <t>69.20.15</t>
  </si>
  <si>
    <t>Gestione ed amministrazione del personale per conto terzi</t>
  </si>
  <si>
    <t>69.20.20</t>
  </si>
  <si>
    <t>Attività delle società di revisione e certificazione di bilanci</t>
  </si>
  <si>
    <t>69.20.30</t>
  </si>
  <si>
    <t>Attività dei consulenti del lavoro</t>
  </si>
  <si>
    <t>70.10.00</t>
  </si>
  <si>
    <t>Attività delle holding impegnate nelle attività gestionali (holding operative)</t>
  </si>
  <si>
    <t>70.21.00</t>
  </si>
  <si>
    <t>Pubbliche relazioni e comunicazione</t>
  </si>
  <si>
    <t>70.22.01</t>
  </si>
  <si>
    <t>Attività di consulenza per la gestione della logistica aziendale</t>
  </si>
  <si>
    <t>70.22.09</t>
  </si>
  <si>
    <t>Altre attività di consulenza imprenditoriale e altra consulenza amministrativo-gestionale e pianificazione aziendale</t>
  </si>
  <si>
    <t>71.11.00</t>
  </si>
  <si>
    <t>Attività degli studi di architettura</t>
  </si>
  <si>
    <t>71.12.10</t>
  </si>
  <si>
    <t>Attività degli studi di ingegneria</t>
  </si>
  <si>
    <t>71.12.20</t>
  </si>
  <si>
    <t>Servizi di progettazione di ingegneria integrata</t>
  </si>
  <si>
    <t>71.12.30</t>
  </si>
  <si>
    <t>Attività tecniche svolte da geometri</t>
  </si>
  <si>
    <t>71.12.40</t>
  </si>
  <si>
    <t>Attività di cartografia e aerofotogrammetria</t>
  </si>
  <si>
    <t>71.12.50</t>
  </si>
  <si>
    <t>Attività di studio geologico e di prospezione geognostica e mineraria</t>
  </si>
  <si>
    <t>71.20.10</t>
  </si>
  <si>
    <t>Collaudi e analisi tecniche di prodotti</t>
  </si>
  <si>
    <t>71.20.21</t>
  </si>
  <si>
    <t>Controllo di qualità e certificazione di prodotti, processi e sistemi</t>
  </si>
  <si>
    <t>71.20.22</t>
  </si>
  <si>
    <t>Attività per la tutela di beni di produzione controllata</t>
  </si>
  <si>
    <t>72.11.00</t>
  </si>
  <si>
    <t>Ricerca e sviluppo sperimentale nel campo delle biotecnologie</t>
  </si>
  <si>
    <t>72.19.01</t>
  </si>
  <si>
    <t>Ricerca e sviluppo sperimentale nel campo della geologia</t>
  </si>
  <si>
    <t>72.19.09</t>
  </si>
  <si>
    <t>Ricerca e sviluppo sperimentale nel campo delle altre scienze naturali e dell'ingegneria</t>
  </si>
  <si>
    <t>72.20.00</t>
  </si>
  <si>
    <t>Ricerca e sviluppo sperimentale nel campo delle scienze sociali e umanistiche</t>
  </si>
  <si>
    <t>73.11.01</t>
  </si>
  <si>
    <t>Ideazione di campagne pubblicitarie</t>
  </si>
  <si>
    <t>73.11.02</t>
  </si>
  <si>
    <t>Conduzione di campagne di marketing e altri servizi pubblicitari</t>
  </si>
  <si>
    <t>73.12.00</t>
  </si>
  <si>
    <t>Attività delle concessionarie e degli altri intermediari di servizi pubblicitari</t>
  </si>
  <si>
    <t>73.20.00</t>
  </si>
  <si>
    <t>Ricerche di mercato e sondaggi di opinione</t>
  </si>
  <si>
    <t>74.10.10</t>
  </si>
  <si>
    <t>Attività di design di moda e design industriale</t>
  </si>
  <si>
    <t>74.10.21</t>
  </si>
  <si>
    <t>Attività dei disegnatori grafici di pagine web</t>
  </si>
  <si>
    <t>74.10.29</t>
  </si>
  <si>
    <t>Altre attività dei disegnatori grafici</t>
  </si>
  <si>
    <t>74.10.30</t>
  </si>
  <si>
    <t>Attività dei disegnatori tecnici</t>
  </si>
  <si>
    <t>74.10.90</t>
  </si>
  <si>
    <t>Altre attività di design</t>
  </si>
  <si>
    <t>74.20.11</t>
  </si>
  <si>
    <t>Attività di fotoreporter</t>
  </si>
  <si>
    <t>74.20.12</t>
  </si>
  <si>
    <t>Attività di riprese aeree nel campo della fotografia</t>
  </si>
  <si>
    <t>74.20.19</t>
  </si>
  <si>
    <t>Altre attività di riprese fotografiche</t>
  </si>
  <si>
    <t>74.20.20</t>
  </si>
  <si>
    <t>Laboratori fotografici per lo sviluppo e la stampa</t>
  </si>
  <si>
    <t>74.30.00</t>
  </si>
  <si>
    <t>Traduzione e interpretariato</t>
  </si>
  <si>
    <t>74.90.11</t>
  </si>
  <si>
    <t>Consulenza agraria fornita da agronomi</t>
  </si>
  <si>
    <t>74.90.12</t>
  </si>
  <si>
    <t>Consulenza agraria fornita da agrotecnici e periti agrari</t>
  </si>
  <si>
    <t>74.90.21</t>
  </si>
  <si>
    <t>Consulenza sulla sicurezza ed igiene dei posti di lavoro</t>
  </si>
  <si>
    <t>74.90.29</t>
  </si>
  <si>
    <t>Altra attività di consulenza in materia di sicurezza</t>
  </si>
  <si>
    <t>74.90.91</t>
  </si>
  <si>
    <t>Attività tecniche svolte da periti industriali</t>
  </si>
  <si>
    <t>74.90.92</t>
  </si>
  <si>
    <t>Attività riguardanti le previsioni meteorologiche</t>
  </si>
  <si>
    <t>74.90.93</t>
  </si>
  <si>
    <t>Altre attività di consulenza tecnica nca</t>
  </si>
  <si>
    <t>74.90.94</t>
  </si>
  <si>
    <t>Agenzie ed agenti o procuratori per lo spettacolo e lo sport</t>
  </si>
  <si>
    <t>74.90.99</t>
  </si>
  <si>
    <t>Altre attività professionali nca</t>
  </si>
  <si>
    <t>75.00.00</t>
  </si>
  <si>
    <t>Servizi veterinari</t>
  </si>
  <si>
    <t>77.11.00</t>
  </si>
  <si>
    <t>Noleggio di autovetture ed autoveicoli leggeri</t>
  </si>
  <si>
    <t>77.12.00</t>
  </si>
  <si>
    <t>Noleggio di autocarri e di altri veicoli pesanti</t>
  </si>
  <si>
    <t>77.21.01</t>
  </si>
  <si>
    <t>Noleggio di biciclette</t>
  </si>
  <si>
    <t>77.21.02</t>
  </si>
  <si>
    <t>Noleggio senza equipaggio di imbarcazioni da diporto (inclusi i pedalò)</t>
  </si>
  <si>
    <t>77.21.09</t>
  </si>
  <si>
    <t>Noleggio di altre attrezzature sportive e ricreative</t>
  </si>
  <si>
    <t>77.22.00</t>
  </si>
  <si>
    <t>Noleggio di videocassette, Cd, Dvd e dischi contenenti audiovisivi o videogame</t>
  </si>
  <si>
    <t>77.29.10</t>
  </si>
  <si>
    <t>Noleggio di biancheria da tavola, da letto, da bagno e di articoli di vestiario</t>
  </si>
  <si>
    <t>77.29.90</t>
  </si>
  <si>
    <t>Noleggio di altri beni per uso personale e domestico nca (escluse le attrezzature sportive e ricreative)</t>
  </si>
  <si>
    <t>77.31.00</t>
  </si>
  <si>
    <t>Noleggio di macchine e attrezzature agricole</t>
  </si>
  <si>
    <t>77.32.00</t>
  </si>
  <si>
    <t>Noleggio di macchine e attrezzature per lavori edili e di genio civile</t>
  </si>
  <si>
    <t>77.33.00</t>
  </si>
  <si>
    <t>Noleggio di macchine e attrezzature per ufficio (inclusi i computer)</t>
  </si>
  <si>
    <t>77.34.00</t>
  </si>
  <si>
    <t>Noleggio di mezzi di trasporto marittimo e fluviale</t>
  </si>
  <si>
    <t>77.35.00</t>
  </si>
  <si>
    <t>Noleggio di mezzi di trasporto aereo</t>
  </si>
  <si>
    <t>77.39.10</t>
  </si>
  <si>
    <t>Noleggio di altri mezzi di trasporto terrestri</t>
  </si>
  <si>
    <t>77.39.91</t>
  </si>
  <si>
    <t>Noleggio di container adibiti ad alloggi o ad uffici</t>
  </si>
  <si>
    <t>77.39.92</t>
  </si>
  <si>
    <t>Noleggio di container per diverse modalità di trasporto</t>
  </si>
  <si>
    <t>77.39.93</t>
  </si>
  <si>
    <t>Noleggio senza operatore di attrezzature di sollevamento e movimentazione merci: carrelli elevatori, pallet eccetera</t>
  </si>
  <si>
    <t>77.39.94</t>
  </si>
  <si>
    <t>Noleggio di strutture ed attrezzature per manifestazioni e spettacoli: impianti luce ed audio senza operatore, palchi, stand ed addobbi luminosi</t>
  </si>
  <si>
    <t>77.39.99</t>
  </si>
  <si>
    <t>Noleggio senza operatore di altre macchine ed attrezzature nca</t>
  </si>
  <si>
    <t>77.40.00</t>
  </si>
  <si>
    <t>Concessione dei diritti di sfruttamento di proprietà intellettuale e prodotti simili (escluse le opere protette dal copyright)</t>
  </si>
  <si>
    <t>78.10.00</t>
  </si>
  <si>
    <t>Servizi di ricerca, selezione, collocamento e supporto per il ricollocamento di personale</t>
  </si>
  <si>
    <t>78.20.00</t>
  </si>
  <si>
    <t>Attività delle agenzie di fornitura di lavoro temporaneo (interinale)</t>
  </si>
  <si>
    <t>78.30.00</t>
  </si>
  <si>
    <t>Altre attività di fornitura e gestione di risorse umane (staff leasing)</t>
  </si>
  <si>
    <t>79.11.00</t>
  </si>
  <si>
    <t>Attività delle agenzie di viaggio</t>
  </si>
  <si>
    <t>79.12.00</t>
  </si>
  <si>
    <t>Attività dei tour operator</t>
  </si>
  <si>
    <t>79.90.11</t>
  </si>
  <si>
    <t>Servizi di biglietteria per eventi teatrali, sportivi ed altri eventi ricreativi e d'intrattenimento</t>
  </si>
  <si>
    <t>79.90.19</t>
  </si>
  <si>
    <t>Altri servizi di prenotazione e altre attività di assistenza turistica non svolte dalle agenzie di viaggio nca</t>
  </si>
  <si>
    <t>79.90.20</t>
  </si>
  <si>
    <t>Attività delle guide e degli accompagnatori turistici</t>
  </si>
  <si>
    <t>80.10.00</t>
  </si>
  <si>
    <t>Servizi di vigilanza privata</t>
  </si>
  <si>
    <t>80.20.00</t>
  </si>
  <si>
    <t>Servizi connessi ai sistemi di vigilanza</t>
  </si>
  <si>
    <t>80.30.00</t>
  </si>
  <si>
    <t>Servizi di investigazione privata</t>
  </si>
  <si>
    <t>81.10.00</t>
  </si>
  <si>
    <t>Servizi integrati di gestione agli edifici</t>
  </si>
  <si>
    <t>81.21.00</t>
  </si>
  <si>
    <t>Pulizia generale (non specializzata) di edifici</t>
  </si>
  <si>
    <t>81.22.01</t>
  </si>
  <si>
    <t>Attività di sterilizzazione di attrezzature medico sanitarie</t>
  </si>
  <si>
    <t>81.22.02</t>
  </si>
  <si>
    <t>Altre attività di pulizia specializzata di edifici e di impianti e macchinari industriali</t>
  </si>
  <si>
    <t>81.29.10</t>
  </si>
  <si>
    <t>Servizi di disinfestazione</t>
  </si>
  <si>
    <t>81.29.91</t>
  </si>
  <si>
    <t>Pulizia e lavaggio di aree pubbliche, rimozione di neve e ghiaccio</t>
  </si>
  <si>
    <t>81.29.99</t>
  </si>
  <si>
    <t>Altre attività di pulizia nca</t>
  </si>
  <si>
    <t>81.30.00</t>
  </si>
  <si>
    <t>Cura e manutenzione del paesaggio (inclusi parchi, giardini e aiuole)</t>
  </si>
  <si>
    <t>82.11.01</t>
  </si>
  <si>
    <t>Servizi integrati di supporto per le funzioni d'ufficio</t>
  </si>
  <si>
    <t>82.11.02</t>
  </si>
  <si>
    <t>Gestione di uffici temporanei, uffici residence</t>
  </si>
  <si>
    <t>82.19.01</t>
  </si>
  <si>
    <t>Spedizione di materiale propagandistico, compilazione e gestione di indirizzi</t>
  </si>
  <si>
    <t>82.19.09</t>
  </si>
  <si>
    <t>Servizi di fotocopiatura, preparazione di documenti e altre attività di supporto specializzate per le funzioni d'ufficio</t>
  </si>
  <si>
    <t>82.20.00</t>
  </si>
  <si>
    <t>Attività dei call center</t>
  </si>
  <si>
    <t>82.30.00</t>
  </si>
  <si>
    <t>Organizzazione di convegni e fiere</t>
  </si>
  <si>
    <t>82.91.10</t>
  </si>
  <si>
    <t>Attività di agenzie di recupero crediti</t>
  </si>
  <si>
    <t>82.91.20</t>
  </si>
  <si>
    <t>Agenzie di informazioni commerciali</t>
  </si>
  <si>
    <t>82.92.10</t>
  </si>
  <si>
    <t>Imballaggio e confezionamento di generi alimentari</t>
  </si>
  <si>
    <t>82.92.20</t>
  </si>
  <si>
    <t>Imballaggio e confezionamento di generi non alimentari</t>
  </si>
  <si>
    <t>82.99.10</t>
  </si>
  <si>
    <t>Imprese di gestione esattoriale</t>
  </si>
  <si>
    <t>82.99.20</t>
  </si>
  <si>
    <t>Agenzie di distribuzione di libri, giornali e riviste</t>
  </si>
  <si>
    <t>82.99.30</t>
  </si>
  <si>
    <t>Servizi di gestione di pubblici mercati e pese pubbliche</t>
  </si>
  <si>
    <t>82.99.40</t>
  </si>
  <si>
    <t>Richiesta certificati e disbrigo pratiche</t>
  </si>
  <si>
    <t>82.99.91</t>
  </si>
  <si>
    <t>Servizi di stenotipia</t>
  </si>
  <si>
    <t>82.99.99</t>
  </si>
  <si>
    <t>Altri servizi di sostegno alle imprese nca</t>
  </si>
  <si>
    <t>84.11.10</t>
  </si>
  <si>
    <t>Attività degli organi legislativi ed esecutivi, centrali e locali; amministrazione finanziaria; amministrazioni regionali, provinciali e comunali</t>
  </si>
  <si>
    <t>84.11.20</t>
  </si>
  <si>
    <t>Attività di pianificazione generale e servizi statistici generali</t>
  </si>
  <si>
    <t>84.12.10</t>
  </si>
  <si>
    <t>Regolamentazione dell'attività degli organismi preposti alla sanità</t>
  </si>
  <si>
    <t>84.12.20</t>
  </si>
  <si>
    <t>Regolamentazione dell'attività degli organismi preposti all'istruzione</t>
  </si>
  <si>
    <t>84.12.30</t>
  </si>
  <si>
    <t>Regolamentazione dell'attività degli organismi preposti alla gestione di progetti per l'edilizia abitativa e l'assetto del territorio e per la tutela dell'ambiente</t>
  </si>
  <si>
    <t>84.12.40</t>
  </si>
  <si>
    <t>Regolamentazione dell'attività degli organismi preposti ai servizi ricreativi, culturali e sociali vari</t>
  </si>
  <si>
    <t>84.13.10</t>
  </si>
  <si>
    <t>Regolamentazione degli affari concernenti i combustibili e l'energia</t>
  </si>
  <si>
    <t>84.13.20</t>
  </si>
  <si>
    <t>Regolamentazione degli affari e servizi concernenti l'agricoltura, silvicoltura, caccia e pesca</t>
  </si>
  <si>
    <t>84.13.30</t>
  </si>
  <si>
    <t>Regolamentazione degli affari e dei servizi concernenti le industrie estrattive e le risorse minerarie (eccetto i combustibili) le industrie manifatturiere, le costruzioni e le opere pubbliche ad eccezione delle strade e opere per la navigazione</t>
  </si>
  <si>
    <t>84.13.40</t>
  </si>
  <si>
    <t>Regolamentazione degli affari e servizi concernenti la costruzione di strade</t>
  </si>
  <si>
    <t>84.13.50</t>
  </si>
  <si>
    <t>Regolamentazione degli affari e servizi concernenti la costruzione di opere per la navigazione interna e marittima</t>
  </si>
  <si>
    <t>84.13.60</t>
  </si>
  <si>
    <t>Regolamentazione degli affari e servizi concernenti i trasporti e le comunicazioni</t>
  </si>
  <si>
    <t>84.13.70</t>
  </si>
  <si>
    <t>Regolamentazione degli affari e servizi concernenti il commercio interno</t>
  </si>
  <si>
    <t>84.13.80</t>
  </si>
  <si>
    <t>Regolamentazione degli affari e servizi concernenti il turismo</t>
  </si>
  <si>
    <t>84.13.90</t>
  </si>
  <si>
    <t>Regolamentazione di altri affari e servizi economici</t>
  </si>
  <si>
    <t>84.21.00</t>
  </si>
  <si>
    <t>Affari esteri</t>
  </si>
  <si>
    <t>84.22.00</t>
  </si>
  <si>
    <t>Difesa nazionale</t>
  </si>
  <si>
    <t>84.23.00</t>
  </si>
  <si>
    <t>Giustizia ed attività giudiziarie</t>
  </si>
  <si>
    <t>84.24.00</t>
  </si>
  <si>
    <t>Ordine pubblico e sicurezza nazionale</t>
  </si>
  <si>
    <t>84.25.10</t>
  </si>
  <si>
    <t>Attività dei vigili del fuoco</t>
  </si>
  <si>
    <t>84.25.20</t>
  </si>
  <si>
    <t>Attività di protezione civile</t>
  </si>
  <si>
    <t>84.30.00</t>
  </si>
  <si>
    <t>Assicurazione sociale obbligatoria</t>
  </si>
  <si>
    <t>85.10.00</t>
  </si>
  <si>
    <t>Istruzione di grado preparatorio: scuole dell'infanzia, scuole speciali collegate a quelle primarie</t>
  </si>
  <si>
    <t>85.20.00</t>
  </si>
  <si>
    <t>Istruzione primaria: scuole elementari</t>
  </si>
  <si>
    <t>85.31.10</t>
  </si>
  <si>
    <t>Istruzione secondaria di primo grado: scuole medie</t>
  </si>
  <si>
    <t>85.31.20</t>
  </si>
  <si>
    <t>Istruzione secondaria di secondo grado di formazione generale: licei</t>
  </si>
  <si>
    <t>85.32.01</t>
  </si>
  <si>
    <t>Scuole di vela e navigazione che rilasciano brevetti o patenti commerciali</t>
  </si>
  <si>
    <t>85.32.02</t>
  </si>
  <si>
    <t>Scuole di volo che rilasciano brevetti o patenti commerciali</t>
  </si>
  <si>
    <t>85.32.03</t>
  </si>
  <si>
    <t>Scuole di guida professionale per autisti, ad esempio di autocarri, di autobus e di pullman</t>
  </si>
  <si>
    <t>85.32.09</t>
  </si>
  <si>
    <t>Altra istruzione secondaria di secondo grado di formazione tecnica, professionale e artistica</t>
  </si>
  <si>
    <t>85.41.00</t>
  </si>
  <si>
    <t>Istruzione e formazione tecnica superiore (IFTS)</t>
  </si>
  <si>
    <t>85.42.00</t>
  </si>
  <si>
    <t>Istruzione universitaria e post-universitaria; accademie e conservatori</t>
  </si>
  <si>
    <t>85.51.00</t>
  </si>
  <si>
    <t>Corsi sportivi e ricreativi</t>
  </si>
  <si>
    <t>85.52.01</t>
  </si>
  <si>
    <t>Corsi di danza</t>
  </si>
  <si>
    <t>85.52.09</t>
  </si>
  <si>
    <t>Altra formazione culturale</t>
  </si>
  <si>
    <t>85.53.00</t>
  </si>
  <si>
    <t>Autoscuole, scuole di pilotaggio e nautiche</t>
  </si>
  <si>
    <t>85.59.10</t>
  </si>
  <si>
    <t>Università popolare</t>
  </si>
  <si>
    <t>85.59.20</t>
  </si>
  <si>
    <t>Corsi di formazione e corsi di aggiornamento professionale</t>
  </si>
  <si>
    <t>85.59.30</t>
  </si>
  <si>
    <t>Scuole e corsi di lingua</t>
  </si>
  <si>
    <t>85.59.90</t>
  </si>
  <si>
    <t>Altri servizi di istruzione nca</t>
  </si>
  <si>
    <t>85.60.01</t>
  </si>
  <si>
    <t>Consulenza scolastica e servizi di orientamento scolastico</t>
  </si>
  <si>
    <t>85.60.09</t>
  </si>
  <si>
    <t>Altre attività di supporto all'istruzione</t>
  </si>
  <si>
    <t>86.10.10</t>
  </si>
  <si>
    <t>Ospedali e case di cura generici</t>
  </si>
  <si>
    <t>86.10.20</t>
  </si>
  <si>
    <t>Ospedali e case di cura specialistici</t>
  </si>
  <si>
    <t>86.10.30</t>
  </si>
  <si>
    <t>Istituti, cliniche e policlinici universitari</t>
  </si>
  <si>
    <t>86.10.40</t>
  </si>
  <si>
    <t>Ospedali e case di cura per lunga degenza</t>
  </si>
  <si>
    <t>86.21.00</t>
  </si>
  <si>
    <t>Servizi degli studi medici di medicina generale</t>
  </si>
  <si>
    <t>86.22.01</t>
  </si>
  <si>
    <t>Prestazioni sanitarie svolte da chirurghi</t>
  </si>
  <si>
    <t>86.22.02</t>
  </si>
  <si>
    <t>Ambulatori e poliambulatori del Servizio Sanitario Nazionale</t>
  </si>
  <si>
    <t>86.22.03</t>
  </si>
  <si>
    <t>Attività dei centri di radioterapia</t>
  </si>
  <si>
    <t>86.22.04</t>
  </si>
  <si>
    <t>Attività dei centri di dialisi</t>
  </si>
  <si>
    <t>86.22.05</t>
  </si>
  <si>
    <t>Studi di omeopatia e di agopuntura</t>
  </si>
  <si>
    <t>86.22.06</t>
  </si>
  <si>
    <t>Centri di medicina estetica</t>
  </si>
  <si>
    <t>86.22.09</t>
  </si>
  <si>
    <t>Altri studi medici specialistici e poliambulatori</t>
  </si>
  <si>
    <t>86.23.00</t>
  </si>
  <si>
    <t>Attività degli studi odontoiatrici</t>
  </si>
  <si>
    <t>86.90.11</t>
  </si>
  <si>
    <t>Laboratori radiografici</t>
  </si>
  <si>
    <t>86.90.12</t>
  </si>
  <si>
    <t>Laboratori di analisi cliniche</t>
  </si>
  <si>
    <t>86.90.13</t>
  </si>
  <si>
    <t>Laboratori di igiene e profilassi</t>
  </si>
  <si>
    <t>86.90.21</t>
  </si>
  <si>
    <t>Fisioterapia</t>
  </si>
  <si>
    <t>86.90.29</t>
  </si>
  <si>
    <t>Altre attività paramediche indipendenti nca</t>
  </si>
  <si>
    <t>86.90.30</t>
  </si>
  <si>
    <t>Attività svolta da psicologi</t>
  </si>
  <si>
    <t>86.90.41</t>
  </si>
  <si>
    <t>Attività degli ambulatori tricologici</t>
  </si>
  <si>
    <t>86.90.42</t>
  </si>
  <si>
    <t>Servizi di ambulanza, delle banche del sangue e altri servizi sanitari nca</t>
  </si>
  <si>
    <t>87.10.00</t>
  </si>
  <si>
    <t>Strutture di assistenza infermieristica residenziale per anziani</t>
  </si>
  <si>
    <t>87.20.00</t>
  </si>
  <si>
    <t>Strutture di assistenza residenziale per persone affette da ritardi mentali, disturbi mentali o che abusano di sostanze stupefacenti</t>
  </si>
  <si>
    <t>87.30.00</t>
  </si>
  <si>
    <t>Strutture di assistenza residenziale per anziani e disabili</t>
  </si>
  <si>
    <t>87.90.00</t>
  </si>
  <si>
    <t>Altre strutture di assistenza sociale residenziale</t>
  </si>
  <si>
    <t>88.10.00</t>
  </si>
  <si>
    <t>Assistenza sociale non residenziale per anziani e disabili</t>
  </si>
  <si>
    <t>88.91.00</t>
  </si>
  <si>
    <t>Servizi di asili nido; assistenza diurna per minori disabili</t>
  </si>
  <si>
    <t>88.99.00</t>
  </si>
  <si>
    <t>Altre attività di assistenza sociale non residenziale nca</t>
  </si>
  <si>
    <t>90.01.01</t>
  </si>
  <si>
    <t>Attività nel campo della recitazione</t>
  </si>
  <si>
    <t>90.01.09</t>
  </si>
  <si>
    <t>Altre rappresentazioni artistiche</t>
  </si>
  <si>
    <t>90.02.01</t>
  </si>
  <si>
    <t>Noleggio con operatore di strutture ed attrezzature per manifestazioni e spettacoli</t>
  </si>
  <si>
    <t>90.02.02</t>
  </si>
  <si>
    <t>Attività nel campo della regia</t>
  </si>
  <si>
    <t>90.02.09</t>
  </si>
  <si>
    <t>Altre attività di supporto alle rappresentazioni artistiche</t>
  </si>
  <si>
    <t>90.03.01</t>
  </si>
  <si>
    <t>Attività dei giornalisti indipendenti</t>
  </si>
  <si>
    <t>90.03.02</t>
  </si>
  <si>
    <t>Attività di conservazione e restauro di opere d'arte</t>
  </si>
  <si>
    <t>90.03.09</t>
  </si>
  <si>
    <t>Altre creazioni artistiche e letterarie</t>
  </si>
  <si>
    <t>90.04.00</t>
  </si>
  <si>
    <t>Gestione di teatri, sale da concerto e altre strutture artistiche</t>
  </si>
  <si>
    <t>91.01.00</t>
  </si>
  <si>
    <t>Attività di biblioteche ed archivi</t>
  </si>
  <si>
    <t>91.02.00</t>
  </si>
  <si>
    <t>Attività di musei</t>
  </si>
  <si>
    <t>91.03.00</t>
  </si>
  <si>
    <t>Gestione di luoghi e monumenti storici e attrazioni simili</t>
  </si>
  <si>
    <t>91.04.00</t>
  </si>
  <si>
    <t>Attività degli orti botanici, dei giardini zoologici e delle riserve naturali</t>
  </si>
  <si>
    <t>92.00.01</t>
  </si>
  <si>
    <t>Ricevitorie del Lotto, SuperEnalotto, Totocalcio eccetera</t>
  </si>
  <si>
    <t>92.00.02</t>
  </si>
  <si>
    <t>Gestione di apparecchi che consentono vincite in denaro funzionanti a moneta o a gettone</t>
  </si>
  <si>
    <t>92.00.09</t>
  </si>
  <si>
    <t>Altre attività connesse con le lotterie e le scommesse</t>
  </si>
  <si>
    <t>93.11.10</t>
  </si>
  <si>
    <t>Gestione di stadi</t>
  </si>
  <si>
    <t>93.11.20</t>
  </si>
  <si>
    <t>Gestione di piscine</t>
  </si>
  <si>
    <t>93.11.30</t>
  </si>
  <si>
    <t>Gestione di impianti sportivi polivalenti</t>
  </si>
  <si>
    <t>93.11.90</t>
  </si>
  <si>
    <t>Gestione di altri impianti sportivi nca</t>
  </si>
  <si>
    <t>93.12.00</t>
  </si>
  <si>
    <t>Attività di club sportivi</t>
  </si>
  <si>
    <t>93.13.00</t>
  </si>
  <si>
    <t>Gestione di palestre</t>
  </si>
  <si>
    <t>93.19.10</t>
  </si>
  <si>
    <t>Enti e organizzazioni sportive, promozione di eventi sportivi</t>
  </si>
  <si>
    <t>93.19.91</t>
  </si>
  <si>
    <t>Ricarica di bombole per attività subacquee</t>
  </si>
  <si>
    <t>93.19.92</t>
  </si>
  <si>
    <t>Attività delle guide alpine</t>
  </si>
  <si>
    <t>93.19.99</t>
  </si>
  <si>
    <t>Altre attività sportive nca</t>
  </si>
  <si>
    <t>93.21.00</t>
  </si>
  <si>
    <t>Parchi di divertimento e parchi tematici</t>
  </si>
  <si>
    <t>93.29.10</t>
  </si>
  <si>
    <t>Discoteche, sale da ballo night-club e simili</t>
  </si>
  <si>
    <t>93.29.20</t>
  </si>
  <si>
    <t>Gestione di stabilimenti balneari: marittimi, lacuali e fluviali</t>
  </si>
  <si>
    <t>93.29.30</t>
  </si>
  <si>
    <t>Sale giochi e biliardi</t>
  </si>
  <si>
    <t>93.29.90</t>
  </si>
  <si>
    <t>Altre attività di intrattenimento e di divertimento nca</t>
  </si>
  <si>
    <t>94.11.00</t>
  </si>
  <si>
    <t>Attività di organizzazione di datori di lavoro, federazioni di industria, commercio, artigianato e servizi, associazioni, unioni, federazioni fra istituzioni</t>
  </si>
  <si>
    <t>94.12.10</t>
  </si>
  <si>
    <t>Attività di federazioni e consigli di ordini e collegi professionali</t>
  </si>
  <si>
    <t>94.12.20</t>
  </si>
  <si>
    <t>Attività di associazioni professionali</t>
  </si>
  <si>
    <t>94.20.00</t>
  </si>
  <si>
    <t>Attività dei sindacati di lavoratori dipendenti</t>
  </si>
  <si>
    <t>94.91.00</t>
  </si>
  <si>
    <t>Attività delle organizzazioni religiose nell'esercizio del culto</t>
  </si>
  <si>
    <t>94.92.00</t>
  </si>
  <si>
    <t>Attività dei partiti e delle associazioni politiche</t>
  </si>
  <si>
    <t>94.99.10</t>
  </si>
  <si>
    <t>Attività di organizzazioni per la tutela degli interessi e dei diritti dei cittadini</t>
  </si>
  <si>
    <t>94.99.20</t>
  </si>
  <si>
    <t>Attività di organizzazioni che perseguono fini culturali, ricreativi e la coltivazione di hobby</t>
  </si>
  <si>
    <t>94.99.30</t>
  </si>
  <si>
    <t>Attività di organizzazioni patriottiche e associazioni combattentistiche</t>
  </si>
  <si>
    <t>94.99.40</t>
  </si>
  <si>
    <t>Attività di organizzazioni per la cooperazione e la solidarietà internazionale</t>
  </si>
  <si>
    <t>94.99.50</t>
  </si>
  <si>
    <t>Attività di organizzazioni per la filantropia</t>
  </si>
  <si>
    <t>94.99.60</t>
  </si>
  <si>
    <t>Attività di organizzazioni per la promozione e la difesa degli animali e dell'ambiente</t>
  </si>
  <si>
    <t>94.99.90</t>
  </si>
  <si>
    <t>Attività di altre organizzazioni associative nca</t>
  </si>
  <si>
    <t>95.11.00</t>
  </si>
  <si>
    <t>Riparazione e manutenzione di computer e periferiche</t>
  </si>
  <si>
    <t>95.12.01</t>
  </si>
  <si>
    <t>Riparazione e manutenzione di telefoni fissi, cordless e cellulari</t>
  </si>
  <si>
    <t>95.12.09</t>
  </si>
  <si>
    <t>Riparazione e manutenzione di altre apparecchiature per le comunicazioni</t>
  </si>
  <si>
    <t>95.21.00</t>
  </si>
  <si>
    <t>Riparazione di prodotti elettronici di consumo audio e video</t>
  </si>
  <si>
    <t>95.22.01</t>
  </si>
  <si>
    <t>Riparazione di elettrodomestici e di articoli per la casa</t>
  </si>
  <si>
    <t>95.22.02</t>
  </si>
  <si>
    <t>Riparazione di articoli per il giardinaggio</t>
  </si>
  <si>
    <t>95.23.00</t>
  </si>
  <si>
    <t>Riparazione di calzature e articoli da viaggio in pelle, cuoio o in altri materiali simili</t>
  </si>
  <si>
    <t>95.24.01</t>
  </si>
  <si>
    <t>Riparazione di mobili e di oggetti di arredamento</t>
  </si>
  <si>
    <t>95.24.02</t>
  </si>
  <si>
    <t>Laboratori di tappezzeria</t>
  </si>
  <si>
    <t>95.25.00</t>
  </si>
  <si>
    <t>Riparazione di orologi e di gioielli</t>
  </si>
  <si>
    <t>95.29.01</t>
  </si>
  <si>
    <t>Riparazione di strumenti musicali</t>
  </si>
  <si>
    <t>95.29.02</t>
  </si>
  <si>
    <t>Riparazione di articoli sportivi (escluse le armi sportive) e attrezzature da campeggio (incluse le biciclette)</t>
  </si>
  <si>
    <t>95.29.03</t>
  </si>
  <si>
    <t>Modifica e riparazione di articoli di vestiario non effettuate dalle sartorie</t>
  </si>
  <si>
    <t>95.29.04</t>
  </si>
  <si>
    <t>Servizi di riparazioni rapide, duplicazione chiavi, affilatura coltelli, stampa immediata su articoli tessili, incisioni rapide su metallo non prezioso</t>
  </si>
  <si>
    <t>95.29.09</t>
  </si>
  <si>
    <t>Riparazione di altri beni di consumo per uso personale e per la casa nca</t>
  </si>
  <si>
    <t>96.01.10</t>
  </si>
  <si>
    <t>Attività delle lavanderie industriali</t>
  </si>
  <si>
    <t>96.01.20</t>
  </si>
  <si>
    <t>Altre lavanderie, tintorie</t>
  </si>
  <si>
    <t>96.02.01</t>
  </si>
  <si>
    <t>Servizi dei saloni di barbiere e parrucchiere</t>
  </si>
  <si>
    <t>96.02.02</t>
  </si>
  <si>
    <t>Servizi degli istituti di bellezza</t>
  </si>
  <si>
    <t>96.02.03</t>
  </si>
  <si>
    <t>Servizi di manicure e pedicure</t>
  </si>
  <si>
    <t>96.03.00</t>
  </si>
  <si>
    <t>Servizi di pompe funebri e attività connesse</t>
  </si>
  <si>
    <t>96.04.10</t>
  </si>
  <si>
    <t>Servizi di centri per il benessere fisico (esclusi gli stabilimenti termali)</t>
  </si>
  <si>
    <t>96.04.20</t>
  </si>
  <si>
    <t>Stabilimenti termali</t>
  </si>
  <si>
    <t>96.09.01</t>
  </si>
  <si>
    <t>Attività di sgombero di cantine, solai e garage</t>
  </si>
  <si>
    <t>96.09.02</t>
  </si>
  <si>
    <t>Attività di tatuaggio e piercing</t>
  </si>
  <si>
    <t>96.09.03</t>
  </si>
  <si>
    <t>Agenzie matrimoniali e d'incontro</t>
  </si>
  <si>
    <t>96.09.04</t>
  </si>
  <si>
    <t>Servizi di cura degli animali da compagnia (esclusi i servizi veterinari)</t>
  </si>
  <si>
    <t>96.09.05</t>
  </si>
  <si>
    <t>Organizzazione di feste e cerimonie</t>
  </si>
  <si>
    <t>96.09.09</t>
  </si>
  <si>
    <t>Altre attività di servizi per la persona nca</t>
  </si>
  <si>
    <t>97.00.00</t>
  </si>
  <si>
    <t>Attività di famiglie e convivenze come datori di lavoro per personale domestico</t>
  </si>
  <si>
    <t>98.10.00</t>
  </si>
  <si>
    <t>Produzione di beni indifferenziati per uso proprio da parte di famiglie e convivenze</t>
  </si>
  <si>
    <t>98.20.00</t>
  </si>
  <si>
    <t>Produzione di servizi indifferenziati per uso proprio da parte di famiglie e convivenze</t>
  </si>
  <si>
    <t>99.00.00</t>
  </si>
  <si>
    <t>Organizzazioni ed organismi extraterritoriali</t>
  </si>
  <si>
    <t>Conta</t>
  </si>
  <si>
    <t>Codice Ateco 2007</t>
  </si>
  <si>
    <t>Descrizione</t>
  </si>
  <si>
    <t>A</t>
  </si>
  <si>
    <t>AGRICOLTURA, SILVICOLTURA E PESCA</t>
  </si>
  <si>
    <t>01</t>
  </si>
  <si>
    <t>COLTIVAZIONI AGRICOLE E PRODUZIONE DI PRODOTTI ANIMALI, CACCIA E SERVIZI CONNESSI</t>
  </si>
  <si>
    <t>01.1</t>
  </si>
  <si>
    <t>COLTIVAZIONE DI COLTURE AGRICOLE NON PERMANENTI</t>
  </si>
  <si>
    <t>01.11</t>
  </si>
  <si>
    <t>Coltivazione di cereali (escluso il riso), legumi da granella e semi oleosi</t>
  </si>
  <si>
    <t>01.11.1</t>
  </si>
  <si>
    <t>01.11.2</t>
  </si>
  <si>
    <t>01.11.3</t>
  </si>
  <si>
    <t>01.11.4</t>
  </si>
  <si>
    <t>01.12</t>
  </si>
  <si>
    <t>01.12.0</t>
  </si>
  <si>
    <t>01.13</t>
  </si>
  <si>
    <t>Coltivazione di ortaggi e meloni, radici e tuberi</t>
  </si>
  <si>
    <t>01.13.1</t>
  </si>
  <si>
    <t>01.13.2</t>
  </si>
  <si>
    <t>01.13.3</t>
  </si>
  <si>
    <t>01.13.4</t>
  </si>
  <si>
    <t>01.14</t>
  </si>
  <si>
    <t>01.14.0</t>
  </si>
  <si>
    <t>01.15</t>
  </si>
  <si>
    <t>01.15.0</t>
  </si>
  <si>
    <t>01.16</t>
  </si>
  <si>
    <t>Coltivazione di piante tessili</t>
  </si>
  <si>
    <t>01.16.0</t>
  </si>
  <si>
    <t>01.19</t>
  </si>
  <si>
    <t>Floricoltura e coltivazione di altre colture non permanenti</t>
  </si>
  <si>
    <t>01.19.1</t>
  </si>
  <si>
    <t>01.19.2</t>
  </si>
  <si>
    <t>01.19.9</t>
  </si>
  <si>
    <t>01.2</t>
  </si>
  <si>
    <t>COLTIVAZIONE DI COLTURE PERMANENTI</t>
  </si>
  <si>
    <t>01.21</t>
  </si>
  <si>
    <t>01.21.0</t>
  </si>
  <si>
    <t>01.22</t>
  </si>
  <si>
    <t>01.22.0</t>
  </si>
  <si>
    <t>01.23</t>
  </si>
  <si>
    <t>01.23.0</t>
  </si>
  <si>
    <t>01.24</t>
  </si>
  <si>
    <t>01.24.0</t>
  </si>
  <si>
    <t>01.25</t>
  </si>
  <si>
    <t>Coltivazione di altri alberi da frutta, frutti di bosco e in guscio</t>
  </si>
  <si>
    <t>01.25.0</t>
  </si>
  <si>
    <t>01.26</t>
  </si>
  <si>
    <t>01.26.0</t>
  </si>
  <si>
    <t>01.27</t>
  </si>
  <si>
    <t>01.27.0</t>
  </si>
  <si>
    <t>01.28</t>
  </si>
  <si>
    <t>01.28.0</t>
  </si>
  <si>
    <t>01.29</t>
  </si>
  <si>
    <t>01.29.0</t>
  </si>
  <si>
    <t>01.3</t>
  </si>
  <si>
    <t>RIPRODUZIONE DELLE PIANTE</t>
  </si>
  <si>
    <t>01.30</t>
  </si>
  <si>
    <t>01.30.0</t>
  </si>
  <si>
    <t>01.4</t>
  </si>
  <si>
    <t>ALLEVAMENTO DI ANIMALI</t>
  </si>
  <si>
    <t>01.41</t>
  </si>
  <si>
    <t>Allevamento di bovini da latte</t>
  </si>
  <si>
    <t>01.41.0</t>
  </si>
  <si>
    <t>01.42</t>
  </si>
  <si>
    <t>Allevamento di altri bovini e di bufalini</t>
  </si>
  <si>
    <t>01.42.0</t>
  </si>
  <si>
    <t>01.43</t>
  </si>
  <si>
    <t>01.43.0</t>
  </si>
  <si>
    <t>01.44</t>
  </si>
  <si>
    <t>01.44.0</t>
  </si>
  <si>
    <t>01.45</t>
  </si>
  <si>
    <t>01.45.0</t>
  </si>
  <si>
    <t>01.46</t>
  </si>
  <si>
    <t>01.46.0</t>
  </si>
  <si>
    <t>01.47</t>
  </si>
  <si>
    <t>01.47.0</t>
  </si>
  <si>
    <t>01.49</t>
  </si>
  <si>
    <t>Allevamento di altri animali</t>
  </si>
  <si>
    <t>01.49.1</t>
  </si>
  <si>
    <t>01.49.2</t>
  </si>
  <si>
    <t>01.49.3</t>
  </si>
  <si>
    <t>01.49.4</t>
  </si>
  <si>
    <t>01.49.9</t>
  </si>
  <si>
    <t>01.5</t>
  </si>
  <si>
    <t>COLTIVAZIONI AGRICOLE ASSOCIATE ALL'ALLEVAMENTO DI ANIMALI: ATTIVITÀ MISTA</t>
  </si>
  <si>
    <t>01.50</t>
  </si>
  <si>
    <t>01.50.0</t>
  </si>
  <si>
    <t>01.6</t>
  </si>
  <si>
    <t>ATTIVITÀ DI SUPPORTO ALL'AGRICOLTURA E ATTIVITÀ SUCCESSIVE ALLA RACCOLTA</t>
  </si>
  <si>
    <t>01.61</t>
  </si>
  <si>
    <t>01.61.0</t>
  </si>
  <si>
    <t>01.62</t>
  </si>
  <si>
    <t>Attività di supporto alla produzione animale</t>
  </si>
  <si>
    <t>01.62.0</t>
  </si>
  <si>
    <t>Attività di supporto alla produzione animale (esclusi i servizi veterinari)</t>
  </si>
  <si>
    <t>01.63</t>
  </si>
  <si>
    <t>Attività successive alla raccolta</t>
  </si>
  <si>
    <t>01.63.0</t>
  </si>
  <si>
    <t>01.64</t>
  </si>
  <si>
    <t>Lavorazione delle sementi per la semina</t>
  </si>
  <si>
    <t>01.64.0</t>
  </si>
  <si>
    <t>01.7</t>
  </si>
  <si>
    <t>CACCIA, CATTURA DI ANIMALI E SERVIZI CONNESSI</t>
  </si>
  <si>
    <t>01.70</t>
  </si>
  <si>
    <t>01.70.0</t>
  </si>
  <si>
    <t>02</t>
  </si>
  <si>
    <t>SILVICOLTURA ED UTILIZZO DI AREE FORESTALI</t>
  </si>
  <si>
    <t>02.1</t>
  </si>
  <si>
    <t>SILVICOLTURA ED ALTRE ATTIVITÀ FORESTALI</t>
  </si>
  <si>
    <t>02.10</t>
  </si>
  <si>
    <t>Silvicoltura ed altre attività forestali</t>
  </si>
  <si>
    <t>02.10.0</t>
  </si>
  <si>
    <t>02.2</t>
  </si>
  <si>
    <t>UTILIZZO DI AREE FORESTALI</t>
  </si>
  <si>
    <t>02.20</t>
  </si>
  <si>
    <t>02.20.0</t>
  </si>
  <si>
    <t>02.3</t>
  </si>
  <si>
    <t>RACCOLTA DI PRODOTTI SELVATICI NON LEGNOSI</t>
  </si>
  <si>
    <t>02.30</t>
  </si>
  <si>
    <t>02.30.0</t>
  </si>
  <si>
    <t>02.4</t>
  </si>
  <si>
    <t>SERVIZI DI SUPPORTO PER LA SILVICOLTURA</t>
  </si>
  <si>
    <t>02.40</t>
  </si>
  <si>
    <t>02.40.0</t>
  </si>
  <si>
    <t>03</t>
  </si>
  <si>
    <t>PESCA E ACQUACOLTURA</t>
  </si>
  <si>
    <t>03.1</t>
  </si>
  <si>
    <t>PESCA</t>
  </si>
  <si>
    <t>03.11</t>
  </si>
  <si>
    <t>Pesca marina</t>
  </si>
  <si>
    <t>03.11.0</t>
  </si>
  <si>
    <t>03.12</t>
  </si>
  <si>
    <t>Pesca in acque dolci</t>
  </si>
  <si>
    <t>03.12.0</t>
  </si>
  <si>
    <t>03.2</t>
  </si>
  <si>
    <t>ACQUACOLTURA</t>
  </si>
  <si>
    <t>03.21</t>
  </si>
  <si>
    <t>Acquacoltura marina</t>
  </si>
  <si>
    <t>03.21.0</t>
  </si>
  <si>
    <t>03.22</t>
  </si>
  <si>
    <t>Acquacoltura in acque dolci</t>
  </si>
  <si>
    <t>03.22.0</t>
  </si>
  <si>
    <t>B</t>
  </si>
  <si>
    <t>ESTRAZIONE DI MINERALI DA CAVE E MINIERE</t>
  </si>
  <si>
    <t>05</t>
  </si>
  <si>
    <t>ESTRAZIONE DI CARBONE (ESCLUSA TORBA)</t>
  </si>
  <si>
    <t>05.1</t>
  </si>
  <si>
    <t>ESTRAZIONE DI ANTRACITE</t>
  </si>
  <si>
    <t>05.10</t>
  </si>
  <si>
    <t>Estrazione di antracite</t>
  </si>
  <si>
    <t>05.10.0</t>
  </si>
  <si>
    <t>05.2</t>
  </si>
  <si>
    <t>ESTRAZIONE DI LIGNITE</t>
  </si>
  <si>
    <t>05.20</t>
  </si>
  <si>
    <t>05.20.0</t>
  </si>
  <si>
    <t>06</t>
  </si>
  <si>
    <t>ESTRAZIONE DI PETROLIO GREGGIO E DI GAS NATURALE</t>
  </si>
  <si>
    <t>06.1</t>
  </si>
  <si>
    <t>ESTRAZIONE DI PETROLIO GREGGIO</t>
  </si>
  <si>
    <t>06.10</t>
  </si>
  <si>
    <t>06.10.0</t>
  </si>
  <si>
    <t>06.2</t>
  </si>
  <si>
    <t>ESTRAZIONE DI GAS NATURALE</t>
  </si>
  <si>
    <t>06.20</t>
  </si>
  <si>
    <t>06.20.0</t>
  </si>
  <si>
    <t>07</t>
  </si>
  <si>
    <t>ESTRAZIONE DI MINERALI METALLIFERI</t>
  </si>
  <si>
    <t>07.1</t>
  </si>
  <si>
    <t>ESTRAZIONE DI MINERALI METALLIFERI FERROSI</t>
  </si>
  <si>
    <t>07.10</t>
  </si>
  <si>
    <t>07.10.0</t>
  </si>
  <si>
    <t>07.2</t>
  </si>
  <si>
    <t>ESTRAZIONE DI MINERALI METALLIFERI NON FERROSI</t>
  </si>
  <si>
    <t>07.21</t>
  </si>
  <si>
    <t>07.21.0</t>
  </si>
  <si>
    <t>07.29</t>
  </si>
  <si>
    <t>07.29.0</t>
  </si>
  <si>
    <t>08</t>
  </si>
  <si>
    <t>ALTRE ATTIVITÀ DI ESTRAZIONE DI MINERALI DA CAVE E MINIERE</t>
  </si>
  <si>
    <t>08.1</t>
  </si>
  <si>
    <t>ESTRAZIONE DI PIETRA, SABBIA E ARGILLA</t>
  </si>
  <si>
    <t>08.11</t>
  </si>
  <si>
    <t>08.11.0</t>
  </si>
  <si>
    <t>08.12</t>
  </si>
  <si>
    <t>Estrazione di ghiaia e sabbia; estrazione di argille e caolino</t>
  </si>
  <si>
    <t>08.12.0</t>
  </si>
  <si>
    <t>08.9</t>
  </si>
  <si>
    <t>ESTRAZIONE DI MINERALI DA CAVE E MINIERE NCA</t>
  </si>
  <si>
    <t>08.91</t>
  </si>
  <si>
    <t>08.91.0</t>
  </si>
  <si>
    <t>08.92</t>
  </si>
  <si>
    <t>08.92.0</t>
  </si>
  <si>
    <t>08.93</t>
  </si>
  <si>
    <t>08.93.0</t>
  </si>
  <si>
    <t>08.99</t>
  </si>
  <si>
    <t>Estrazione di altri minerali da cave e miniere nca</t>
  </si>
  <si>
    <t>08.99.0</t>
  </si>
  <si>
    <t>Estrazione di altri minerali nca</t>
  </si>
  <si>
    <t>09</t>
  </si>
  <si>
    <t>ATTIVITÀ DEI SERVIZI DI SUPPORTO ALL'ESTRAZIONE</t>
  </si>
  <si>
    <t>09.1</t>
  </si>
  <si>
    <t>ATTIVITÀ DI SUPPORTO ALL'ESTRAZIONE DI PETROLIO E DI GAS NATURALE</t>
  </si>
  <si>
    <t>09.10</t>
  </si>
  <si>
    <t>09.10.0</t>
  </si>
  <si>
    <t>09.9</t>
  </si>
  <si>
    <t>ATTIVITÀ DI SUPPORTO PER L'ESTRAZIONE DA CAVE E MINIERE DI ALTRI MINERALI</t>
  </si>
  <si>
    <t>09.90</t>
  </si>
  <si>
    <t>Attività di supporto per l'estrazione da cave e miniere di altri minerali</t>
  </si>
  <si>
    <t>09.90.0</t>
  </si>
  <si>
    <t>C</t>
  </si>
  <si>
    <t>ATTIVITÀ MANIFATTURIERE</t>
  </si>
  <si>
    <t>10</t>
  </si>
  <si>
    <t>INDUSTRIE ALIMENTARI</t>
  </si>
  <si>
    <t>10.1</t>
  </si>
  <si>
    <t>LAVORAZIONE E CONSERVAZIONE DI CARNE E PRODUZIONE DI PRODOTTI A BASE DI CARNE</t>
  </si>
  <si>
    <t>10.11</t>
  </si>
  <si>
    <t>Lavorazione e conservazione di carne (escluso volatili)</t>
  </si>
  <si>
    <t>10.11.0</t>
  </si>
  <si>
    <t>10.12</t>
  </si>
  <si>
    <t>Lavorazione e conservazione di carne di volatili</t>
  </si>
  <si>
    <t>10.12.0</t>
  </si>
  <si>
    <t>10.13</t>
  </si>
  <si>
    <t>10.13.0</t>
  </si>
  <si>
    <t>10.2</t>
  </si>
  <si>
    <t>LAVORAZIONE E CONSERVAZIONE DI PESCE, CROSTACEI E MOLLUSCHI</t>
  </si>
  <si>
    <t>10.20</t>
  </si>
  <si>
    <t>Lavorazione e conservazione di pesce, crostacei e molluschi</t>
  </si>
  <si>
    <t>10.20.0</t>
  </si>
  <si>
    <t>10.3</t>
  </si>
  <si>
    <t>LAVORAZIONE E CONSERVAZIONE DI FRUTTA E ORTAGGI</t>
  </si>
  <si>
    <t>10.31</t>
  </si>
  <si>
    <t>10.31.0</t>
  </si>
  <si>
    <t>10.32</t>
  </si>
  <si>
    <t>10.32.0</t>
  </si>
  <si>
    <t>10.39</t>
  </si>
  <si>
    <t>Altra Lavorazione e conservazione di frutta e di ortaggi</t>
  </si>
  <si>
    <t>10.39.0</t>
  </si>
  <si>
    <t>10.4</t>
  </si>
  <si>
    <t>PRODUZIONE DI OLI E GRASSI VEGETALI E ANIMALI</t>
  </si>
  <si>
    <t>10.41</t>
  </si>
  <si>
    <t>Produzione di oli e grassi</t>
  </si>
  <si>
    <t>10.41.1</t>
  </si>
  <si>
    <t>10.41.2</t>
  </si>
  <si>
    <t>10.41.3</t>
  </si>
  <si>
    <t>10.42</t>
  </si>
  <si>
    <t>10.42.0</t>
  </si>
  <si>
    <t>10.5</t>
  </si>
  <si>
    <t>INDUSTRIA LATTIERO-CASEARIA</t>
  </si>
  <si>
    <t>10.51</t>
  </si>
  <si>
    <t>Industria lattiero-casearia, trattamento igienico, conservazione del latte</t>
  </si>
  <si>
    <t>10.51.1</t>
  </si>
  <si>
    <t>10.51.2</t>
  </si>
  <si>
    <t>10.52</t>
  </si>
  <si>
    <t>Produzione di gelati</t>
  </si>
  <si>
    <t>10.52.0</t>
  </si>
  <si>
    <t>10.6</t>
  </si>
  <si>
    <t>LAVORAZIONE DELLE GRANAGLIE, PRODUZIONE DI AMIDI E DI PRODOTTI AMIDACEI</t>
  </si>
  <si>
    <t>10.61</t>
  </si>
  <si>
    <t>Lavorazione delle granaglie</t>
  </si>
  <si>
    <t>10.61.1</t>
  </si>
  <si>
    <t>10.61.2</t>
  </si>
  <si>
    <t>10.61.3</t>
  </si>
  <si>
    <t>10.61.4</t>
  </si>
  <si>
    <t>10.62</t>
  </si>
  <si>
    <t>Produzione di amidi e di prodotti amidacei</t>
  </si>
  <si>
    <t>10.62.0</t>
  </si>
  <si>
    <t>10.7</t>
  </si>
  <si>
    <t>PRODUZIONE DI PRODOTTI DA FORNO E FARINACEI</t>
  </si>
  <si>
    <t>10.71</t>
  </si>
  <si>
    <t>Produzione di pane; prodotti di pasticceria freschi</t>
  </si>
  <si>
    <t>10.71.1</t>
  </si>
  <si>
    <t>10.71.2</t>
  </si>
  <si>
    <t>10.72</t>
  </si>
  <si>
    <t>Produzione di fette biscottate e di biscotti; produzione di prodotti di pasticceria conservati</t>
  </si>
  <si>
    <t>10.72.0</t>
  </si>
  <si>
    <t>10.73</t>
  </si>
  <si>
    <t>10.73.0</t>
  </si>
  <si>
    <t>10.8</t>
  </si>
  <si>
    <t>PRODUZIONE DI ALTRI PRODOTTI ALIMENTARI</t>
  </si>
  <si>
    <t>10.81</t>
  </si>
  <si>
    <t>10.81.0</t>
  </si>
  <si>
    <t>10.82</t>
  </si>
  <si>
    <t>Produzione di cacao, cioccolato, caramelle e confetterie</t>
  </si>
  <si>
    <t>10.82.0</t>
  </si>
  <si>
    <t>10.83</t>
  </si>
  <si>
    <t>Lavorazione del tè e del caffè</t>
  </si>
  <si>
    <t>10.83.0</t>
  </si>
  <si>
    <t>10.84</t>
  </si>
  <si>
    <t>10.84.0</t>
  </si>
  <si>
    <t>10.85</t>
  </si>
  <si>
    <t>Produzione di pasti e piatti preparati</t>
  </si>
  <si>
    <t>10.85.0</t>
  </si>
  <si>
    <t>Produzione di pasti e piatti pronti (preparati, conditi, cucinati e confezionati)</t>
  </si>
  <si>
    <t>10.86</t>
  </si>
  <si>
    <t>10.86.0</t>
  </si>
  <si>
    <t>10.89</t>
  </si>
  <si>
    <t>Produzione di prodotti alimentari nca</t>
  </si>
  <si>
    <t>10.89.0</t>
  </si>
  <si>
    <t>10.9</t>
  </si>
  <si>
    <t>PRODUZIONE DI PRODOTTI PER L'ALIMENTAZIONE DEGLI ANIMALI</t>
  </si>
  <si>
    <t>10.91</t>
  </si>
  <si>
    <t>10.91.0</t>
  </si>
  <si>
    <t>10.92</t>
  </si>
  <si>
    <t>10.92.0</t>
  </si>
  <si>
    <t>11</t>
  </si>
  <si>
    <t>INDUSTRIA DELLE BEVANDE</t>
  </si>
  <si>
    <t>11.0</t>
  </si>
  <si>
    <t>11.01</t>
  </si>
  <si>
    <t>11.01.0</t>
  </si>
  <si>
    <t>11.02</t>
  </si>
  <si>
    <t>Produzione di vini da uve</t>
  </si>
  <si>
    <t>11.02.1</t>
  </si>
  <si>
    <t>11.02.2</t>
  </si>
  <si>
    <t>11.03</t>
  </si>
  <si>
    <t>11.03.0</t>
  </si>
  <si>
    <t>11.04</t>
  </si>
  <si>
    <t>11.04.0</t>
  </si>
  <si>
    <t>11.05</t>
  </si>
  <si>
    <t>11.05.0</t>
  </si>
  <si>
    <t>11.06</t>
  </si>
  <si>
    <t>11.06.0</t>
  </si>
  <si>
    <t>11.07</t>
  </si>
  <si>
    <t>11.07.0</t>
  </si>
  <si>
    <t>12</t>
  </si>
  <si>
    <t>INDUSTRIA DEL TABACCO</t>
  </si>
  <si>
    <t>12.0</t>
  </si>
  <si>
    <t>12.00</t>
  </si>
  <si>
    <t>12.00.0</t>
  </si>
  <si>
    <t>13</t>
  </si>
  <si>
    <t>INDUSTRIE TESSILI</t>
  </si>
  <si>
    <t>13.1</t>
  </si>
  <si>
    <t>PREPARAZIONE E FILATURA DI FIBRE TESSILI</t>
  </si>
  <si>
    <t>13.10</t>
  </si>
  <si>
    <t>13.10.0</t>
  </si>
  <si>
    <t>13.2</t>
  </si>
  <si>
    <t>TESSITURA</t>
  </si>
  <si>
    <t>13.20</t>
  </si>
  <si>
    <t>13.20.0</t>
  </si>
  <si>
    <t>13.3</t>
  </si>
  <si>
    <t>FINISSAGGIO DEI TESSILI</t>
  </si>
  <si>
    <t>13.30</t>
  </si>
  <si>
    <t>Finissaggio dei tessili</t>
  </si>
  <si>
    <t>13.30.0</t>
  </si>
  <si>
    <t>13.9</t>
  </si>
  <si>
    <t>ALTRE INDUSTRIE TESSILI</t>
  </si>
  <si>
    <t>13.91</t>
  </si>
  <si>
    <t>13.91.0</t>
  </si>
  <si>
    <t>13.92</t>
  </si>
  <si>
    <t>Confezionamento di articoli tessili (esclusi gli articoli di abbigliamento)</t>
  </si>
  <si>
    <t>13.92.1</t>
  </si>
  <si>
    <t>13.92.2</t>
  </si>
  <si>
    <t>13.93</t>
  </si>
  <si>
    <t>13.93.0</t>
  </si>
  <si>
    <t>13.94</t>
  </si>
  <si>
    <t>13.94.0</t>
  </si>
  <si>
    <t>13.95</t>
  </si>
  <si>
    <t>13.95.0</t>
  </si>
  <si>
    <t>13.96</t>
  </si>
  <si>
    <t>Fabbricazione di articoli tessili tecnici ed industriali</t>
  </si>
  <si>
    <t>13.96.1</t>
  </si>
  <si>
    <t>13.96.2</t>
  </si>
  <si>
    <t>13.99</t>
  </si>
  <si>
    <t>Fabbricazione di altri prodotti tessili nca</t>
  </si>
  <si>
    <t>13.99.1</t>
  </si>
  <si>
    <t>13.99.2</t>
  </si>
  <si>
    <t>13.99.9</t>
  </si>
  <si>
    <t>14</t>
  </si>
  <si>
    <t>CONFEZIONE DI ARTICOLI DI ABBIGLIAMENTO; CONFEZIONE DI ARTICOLI IN PELLE E PELLICCIA</t>
  </si>
  <si>
    <t>14.1</t>
  </si>
  <si>
    <t>CONFEZIONE DI ARTICOLI DI ABBIGLIAMENTO (ESCLUSO ABBIGLIAMENTO IN PELLICCIA)</t>
  </si>
  <si>
    <t>14.11</t>
  </si>
  <si>
    <t>Confezione di abbigliamento in pelle</t>
  </si>
  <si>
    <t>14.11.0</t>
  </si>
  <si>
    <t>14.12</t>
  </si>
  <si>
    <t>Confezione di indumenti da lavoro</t>
  </si>
  <si>
    <t>14.12.0</t>
  </si>
  <si>
    <t>14.13</t>
  </si>
  <si>
    <t>Confezione di altro abbigliamento esterno</t>
  </si>
  <si>
    <t>14.13.1</t>
  </si>
  <si>
    <t>14.13.2</t>
  </si>
  <si>
    <t>14.14</t>
  </si>
  <si>
    <t>Confezione di biancheria intima</t>
  </si>
  <si>
    <t>14.14.0</t>
  </si>
  <si>
    <t>14.19</t>
  </si>
  <si>
    <t>Confezione di altri articoli di abbigliamento ed accessori</t>
  </si>
  <si>
    <t>14.19.1</t>
  </si>
  <si>
    <t>14.19.2</t>
  </si>
  <si>
    <t>Confezioni di abbigliamento sportivo o indumenti particolari</t>
  </si>
  <si>
    <t>14.2</t>
  </si>
  <si>
    <t>CONFEZIONE DI ARTICOLI IN PELLICCIA</t>
  </si>
  <si>
    <t>14.20</t>
  </si>
  <si>
    <t>14.20.0</t>
  </si>
  <si>
    <t>14.3</t>
  </si>
  <si>
    <t>FABBRICAZIONE DI ARTICOLI DI MAGLIERIA</t>
  </si>
  <si>
    <t>14.31</t>
  </si>
  <si>
    <t>14.31.0</t>
  </si>
  <si>
    <t>14.39</t>
  </si>
  <si>
    <t>Fabbricazione di altri articoli di maglieria</t>
  </si>
  <si>
    <t>14.39.0</t>
  </si>
  <si>
    <t>15</t>
  </si>
  <si>
    <t>FABBRICAZIONE DI ARTICOLI IN PELLE E SIMILI</t>
  </si>
  <si>
    <t>15.1</t>
  </si>
  <si>
    <t>PREPARAZIONE E CONCIA DEL CUOIO; FABBRICAZIONE DI ARTICOLI DA VIAGGIO, BORSE, PELLETTERIA E SELLERIA; PREPARAZIONE E TINTURA DI PELLICCE</t>
  </si>
  <si>
    <t>15.11</t>
  </si>
  <si>
    <t>Preparazione e concia del cuoio; preparazione e tintura di pellicce</t>
  </si>
  <si>
    <t>15.11.0</t>
  </si>
  <si>
    <t>15.12</t>
  </si>
  <si>
    <t>Fabbricazione di articoli da viaggio, borse e simili, pelletteria e selleria</t>
  </si>
  <si>
    <t>15.12.0</t>
  </si>
  <si>
    <t>15.2</t>
  </si>
  <si>
    <t>FABBRICAZIONE DI CALZATURE</t>
  </si>
  <si>
    <t>15.20</t>
  </si>
  <si>
    <t>15.20.1</t>
  </si>
  <si>
    <t>15.20.2</t>
  </si>
  <si>
    <t>16</t>
  </si>
  <si>
    <t>INDUSTRIA DEL LEGNO E DEI PRODOTTI IN LEGNO E SUGHERO (ESCLUSI I MOBILI); FABBRICAZIONE DI ARTICOLI IN PAGLIA E MATERIALI DA INTRECCIO</t>
  </si>
  <si>
    <t>16.1</t>
  </si>
  <si>
    <t>TAGLIO E PIALLATURA DEL LEGNO</t>
  </si>
  <si>
    <t>16.10</t>
  </si>
  <si>
    <t>16.10.0</t>
  </si>
  <si>
    <t>16.2</t>
  </si>
  <si>
    <t>FABBRICAZIONE DI PRODOTTI IN LEGNO, SUGHERO, PAGLIA E MATERIALI DA INTRECCIO</t>
  </si>
  <si>
    <t>16.21</t>
  </si>
  <si>
    <t>16.21.0</t>
  </si>
  <si>
    <t>16.22</t>
  </si>
  <si>
    <t>16.22.0</t>
  </si>
  <si>
    <t>16.23</t>
  </si>
  <si>
    <t>Fabbricazione di altri prodotti di carpenteria in legno e falegnameria per l'edilizia</t>
  </si>
  <si>
    <t>16.23.1</t>
  </si>
  <si>
    <t>16.23.2</t>
  </si>
  <si>
    <t>16.24</t>
  </si>
  <si>
    <t>16.24.0</t>
  </si>
  <si>
    <t>16.29</t>
  </si>
  <si>
    <t>Fabbricazione di altri prodotti in legno, sughero, paglia e materiali da intreccio</t>
  </si>
  <si>
    <t>16.29.1</t>
  </si>
  <si>
    <t>Fabbricazione di prodotti vari in legno (esclusi i mobili)</t>
  </si>
  <si>
    <t>16.29.2</t>
  </si>
  <si>
    <t>16.29.3</t>
  </si>
  <si>
    <t>16.29.4</t>
  </si>
  <si>
    <t>17</t>
  </si>
  <si>
    <t>FABBRICAZIONE DI CARTA E DI PRODOTTI DI CARTA</t>
  </si>
  <si>
    <t>17.1</t>
  </si>
  <si>
    <t>FABBRICAZIONE DI PASTA-CARTA, CARTA E CARTONE</t>
  </si>
  <si>
    <t>17.11</t>
  </si>
  <si>
    <t>17.11.0</t>
  </si>
  <si>
    <t>17.12</t>
  </si>
  <si>
    <t>17.12.0</t>
  </si>
  <si>
    <t>17.2</t>
  </si>
  <si>
    <t>FABBRICAZIONE DI ARTICOLI DI CARTA E CARTONE</t>
  </si>
  <si>
    <t>17.21</t>
  </si>
  <si>
    <t>Fabbricazione di carta e cartone ondulato e di imballaggi di carta e cartone</t>
  </si>
  <si>
    <t>17.21.0</t>
  </si>
  <si>
    <t>17.22</t>
  </si>
  <si>
    <t>17.22.0</t>
  </si>
  <si>
    <t>17.23</t>
  </si>
  <si>
    <t>Fabbricazione di prodotti cartotecnici</t>
  </si>
  <si>
    <t>17.23.0</t>
  </si>
  <si>
    <t>17.24</t>
  </si>
  <si>
    <t>17.24.0</t>
  </si>
  <si>
    <t>17.29</t>
  </si>
  <si>
    <t>17.29.0</t>
  </si>
  <si>
    <t>18</t>
  </si>
  <si>
    <t>STAMPA E RIPRODUZIONE DI SUPPORTI REGISTRATI</t>
  </si>
  <si>
    <t>18.1</t>
  </si>
  <si>
    <t>STAMPA E SERVIZI CONNESSI ALLA STAMPA</t>
  </si>
  <si>
    <t>18.11</t>
  </si>
  <si>
    <t>18.11.0</t>
  </si>
  <si>
    <t>18.12</t>
  </si>
  <si>
    <t>18.12.0</t>
  </si>
  <si>
    <t>18.13</t>
  </si>
  <si>
    <t>18.13.0</t>
  </si>
  <si>
    <t>18.14</t>
  </si>
  <si>
    <t>18.14.0</t>
  </si>
  <si>
    <t>18.2</t>
  </si>
  <si>
    <t>RIPRODUZIONE DI SUPPORTI REGISTRATI</t>
  </si>
  <si>
    <t>18.20</t>
  </si>
  <si>
    <t>18.20.0</t>
  </si>
  <si>
    <t>19</t>
  </si>
  <si>
    <t>FABBRICAZIONE DI COKE E PRODOTTI DERIVANTI DALLA RAFFINAZIONE DEL PETROLIO</t>
  </si>
  <si>
    <t>19.1</t>
  </si>
  <si>
    <t>FABBRICAZIONE DI PRODOTTI DI COKERIA</t>
  </si>
  <si>
    <t>19.10</t>
  </si>
  <si>
    <t>Fabbricazione di prodotti di cokeria</t>
  </si>
  <si>
    <t>19.10.0</t>
  </si>
  <si>
    <t>19.2</t>
  </si>
  <si>
    <t>FABBRICAZIONE DI PRODOTTI DERIVANTI DALLA RAFFINAZIONE DEL PETROLIO</t>
  </si>
  <si>
    <t>19.20</t>
  </si>
  <si>
    <t>Fabbricazione di prodotti derivanti dalla raffinazione del petrolio</t>
  </si>
  <si>
    <t>19.20.1</t>
  </si>
  <si>
    <t>19.20.2</t>
  </si>
  <si>
    <t>19.20.3</t>
  </si>
  <si>
    <t>19.20.4</t>
  </si>
  <si>
    <t>19.20.9</t>
  </si>
  <si>
    <t>20</t>
  </si>
  <si>
    <t>FABBRICAZIONE DI PRODOTTI CHIMICI</t>
  </si>
  <si>
    <t>20.1</t>
  </si>
  <si>
    <t>FABBRICAZIONE DI PRODOTTI CHIMICI DI BASE, DI FERTILIZZANTI E COMPOSTI AZOTATI, DI MATERIE PLASTICHE E GOMMA SINTETICA IN FORME PRIMARIE</t>
  </si>
  <si>
    <t>20.11</t>
  </si>
  <si>
    <t>20.11.0</t>
  </si>
  <si>
    <t>20.12</t>
  </si>
  <si>
    <t>20.12.0</t>
  </si>
  <si>
    <t>20.13</t>
  </si>
  <si>
    <t>20.13.0</t>
  </si>
  <si>
    <t>20.14</t>
  </si>
  <si>
    <t>Fabbricazione di altri prodotti chimici di base organici</t>
  </si>
  <si>
    <t>20.14.0</t>
  </si>
  <si>
    <t>20.15</t>
  </si>
  <si>
    <t>Fabbricazione di fertilizzanti e composti azotati</t>
  </si>
  <si>
    <t>20.15.0</t>
  </si>
  <si>
    <t>20.16</t>
  </si>
  <si>
    <t>20.16.0</t>
  </si>
  <si>
    <t>20.17</t>
  </si>
  <si>
    <t>20.17.0</t>
  </si>
  <si>
    <t>20.2</t>
  </si>
  <si>
    <t>FABBRICAZIONE DI AGROFARMACI E DI ALTRI PRODOTTI CHIMICI PER L'AGRICOLTURA</t>
  </si>
  <si>
    <t>20.20</t>
  </si>
  <si>
    <t>Fabbricazione di agrofarmaci e di altri prodotti chimici per l'agricoltura</t>
  </si>
  <si>
    <t>20.20.0</t>
  </si>
  <si>
    <t>20.3</t>
  </si>
  <si>
    <t>FABBRICAZIONE DI PITTURE, VERNICI E SMALTI, INCHIOSTRI DA STAMPA E ADESIVI SINTETICI (MASTICI)</t>
  </si>
  <si>
    <t>20.30</t>
  </si>
  <si>
    <t>20.30.0</t>
  </si>
  <si>
    <t>20.4</t>
  </si>
  <si>
    <t>FABBRICAZIONE DI SAPONI E DETERGENTI, DI PRODOTTI PER LA PULIZIA E LA LUCIDATURA, DI PROFUMI E COSMETICI</t>
  </si>
  <si>
    <t>20.41</t>
  </si>
  <si>
    <t>Fabbricazione di saponi e detergenti, di prodotti per la pulizia e la lucidatura</t>
  </si>
  <si>
    <t>20.41.1</t>
  </si>
  <si>
    <t>20.41.2</t>
  </si>
  <si>
    <t>20.42</t>
  </si>
  <si>
    <t>Fabbricazione di profumi e cosmetici</t>
  </si>
  <si>
    <t>20.42.0</t>
  </si>
  <si>
    <t>20.5</t>
  </si>
  <si>
    <t>FABBRICAZIONE DI ALTRI PRODOTTI CHIMICI</t>
  </si>
  <si>
    <t>20.51</t>
  </si>
  <si>
    <t>Fabbricazione di esplosivi</t>
  </si>
  <si>
    <t>20.51.0</t>
  </si>
  <si>
    <t>20.52</t>
  </si>
  <si>
    <t>20.52.0</t>
  </si>
  <si>
    <t>20.53</t>
  </si>
  <si>
    <t>20.53.0</t>
  </si>
  <si>
    <t>20.59</t>
  </si>
  <si>
    <t>Fabbricazione di prodotti chimici nca</t>
  </si>
  <si>
    <t>20.59.1</t>
  </si>
  <si>
    <t>20.59.2</t>
  </si>
  <si>
    <t>20.59.3</t>
  </si>
  <si>
    <t>20.59.4</t>
  </si>
  <si>
    <t>20.59.5</t>
  </si>
  <si>
    <t>20.59.6</t>
  </si>
  <si>
    <t>20.59.7</t>
  </si>
  <si>
    <t>20.59.9</t>
  </si>
  <si>
    <t>20.6</t>
  </si>
  <si>
    <t>FABBRICAZIONE DI FIBRE SINTETICHE E ARTIFICIALI</t>
  </si>
  <si>
    <t>20.60</t>
  </si>
  <si>
    <t>20.60.0</t>
  </si>
  <si>
    <t>21</t>
  </si>
  <si>
    <t>FABBRICAZIONE DI PRODOTTI FARMACEUTICI DI BASE E DI PREPARATI FARMACEUTICI</t>
  </si>
  <si>
    <t>21.1</t>
  </si>
  <si>
    <t>FABBRICAZIONE DI PRODOTTI FARMACEUTICI DI BASE</t>
  </si>
  <si>
    <t>21.10</t>
  </si>
  <si>
    <t>21.10.0</t>
  </si>
  <si>
    <t>21.2</t>
  </si>
  <si>
    <t>FABBRICAZIONE DI MEDICINALI E PREPARATI FARMACEUTICI</t>
  </si>
  <si>
    <t>21.20</t>
  </si>
  <si>
    <t>Fabbricazione di medicinali e preparati farmaceutici</t>
  </si>
  <si>
    <t>21.20.0</t>
  </si>
  <si>
    <t>22</t>
  </si>
  <si>
    <t>FABBRICAZIONE DI ARTICOLI IN GOMMA E MATERIE PLASTICHE</t>
  </si>
  <si>
    <t>22.1</t>
  </si>
  <si>
    <t>FABBRICAZIONE DI ARTICOLI IN GOMMA</t>
  </si>
  <si>
    <t>22.11</t>
  </si>
  <si>
    <t>Fabbricazione di pneumatici e camere d'aria; rigenerazione e ricostruzione di pneumatici</t>
  </si>
  <si>
    <t>22.11.1</t>
  </si>
  <si>
    <t>22.11.2</t>
  </si>
  <si>
    <t>22.19</t>
  </si>
  <si>
    <t>Fabbricazione di altri prodotti in gomma</t>
  </si>
  <si>
    <t>22.19.0</t>
  </si>
  <si>
    <t>22.2</t>
  </si>
  <si>
    <t>FABBRICAZIONE DI ARTICOLI IN MATERIE PLASTICHE</t>
  </si>
  <si>
    <t>22.21</t>
  </si>
  <si>
    <t>22.21.0</t>
  </si>
  <si>
    <t>22.22</t>
  </si>
  <si>
    <t>22.22.0</t>
  </si>
  <si>
    <t>22.23</t>
  </si>
  <si>
    <t>Fabbricazione di articoli in plastica per l'edilizia</t>
  </si>
  <si>
    <t>22.23.0</t>
  </si>
  <si>
    <t>22.29</t>
  </si>
  <si>
    <t>Fabbricazione di altri articoli in materie plastiche</t>
  </si>
  <si>
    <t>22.29.0</t>
  </si>
  <si>
    <t>23</t>
  </si>
  <si>
    <t>FABBRICAZIONE DI ALTRI PRODOTTI DELLA LAVORAZIONE DI MINERALI NON METALLIFERI</t>
  </si>
  <si>
    <t>23.1</t>
  </si>
  <si>
    <t>FABBRICAZIONE DI VETRO E DI PRODOTTI IN VETRO</t>
  </si>
  <si>
    <t>23.11</t>
  </si>
  <si>
    <t>23.11.0</t>
  </si>
  <si>
    <t>23.12</t>
  </si>
  <si>
    <t>23.12.0</t>
  </si>
  <si>
    <t>23.13</t>
  </si>
  <si>
    <t>23.13.0</t>
  </si>
  <si>
    <t>23.14</t>
  </si>
  <si>
    <t>23.14.0</t>
  </si>
  <si>
    <t>23.19</t>
  </si>
  <si>
    <t>Fabbricazione e lavorazione di altro vetro (incluso vetro per usi tecnici), lavorazione di vetro cavo</t>
  </si>
  <si>
    <t>23.19.1</t>
  </si>
  <si>
    <t>23.19.2</t>
  </si>
  <si>
    <t>23.19.9</t>
  </si>
  <si>
    <t>23.2</t>
  </si>
  <si>
    <t>FABBRICAZIONE DI PRODOTTI REFRATTARI</t>
  </si>
  <si>
    <t>23.20</t>
  </si>
  <si>
    <t>23.20.0</t>
  </si>
  <si>
    <t>23.3</t>
  </si>
  <si>
    <t>FABBRICAZIONE DI MATERIALI DA COSTRUZIONE IN TERRACOTTA</t>
  </si>
  <si>
    <t>23.31</t>
  </si>
  <si>
    <t xml:space="preserve">Fabbricazione di piastrelle in ceramica per pavimenti e rivestimenti </t>
  </si>
  <si>
    <t>23.31.0</t>
  </si>
  <si>
    <t>23.32</t>
  </si>
  <si>
    <t>23.32.0</t>
  </si>
  <si>
    <t>23.4</t>
  </si>
  <si>
    <t>FABBRICAZIONE DI ALTRI PRODOTTI IN PORCELLANA E IN CERAMICA</t>
  </si>
  <si>
    <t>23.41</t>
  </si>
  <si>
    <t>23.41.0</t>
  </si>
  <si>
    <t>23.42</t>
  </si>
  <si>
    <t>23.42.0</t>
  </si>
  <si>
    <t>23.43</t>
  </si>
  <si>
    <t>23.43.0</t>
  </si>
  <si>
    <t>23.44</t>
  </si>
  <si>
    <t>23.44.0</t>
  </si>
  <si>
    <t>23.49</t>
  </si>
  <si>
    <t>23.49.0</t>
  </si>
  <si>
    <t>23.5</t>
  </si>
  <si>
    <t>PRODUZIONE DI CEMENTO, CALCE E GESSO</t>
  </si>
  <si>
    <t>23.51</t>
  </si>
  <si>
    <t>23.51.0</t>
  </si>
  <si>
    <t>23.52</t>
  </si>
  <si>
    <t>Produzione di calce e gesso</t>
  </si>
  <si>
    <t>23.52.1</t>
  </si>
  <si>
    <t>23.52.2</t>
  </si>
  <si>
    <t>23.6</t>
  </si>
  <si>
    <t>FABBRICAZIONE DI PRODOTTI IN CALCESTRUZZO, CEMENTO E GESSO</t>
  </si>
  <si>
    <t>23.61</t>
  </si>
  <si>
    <t>23.61.0</t>
  </si>
  <si>
    <t>23.62</t>
  </si>
  <si>
    <t>23.62.0</t>
  </si>
  <si>
    <t>23.63</t>
  </si>
  <si>
    <t>23.63.0</t>
  </si>
  <si>
    <t>23.64</t>
  </si>
  <si>
    <t>23.64.0</t>
  </si>
  <si>
    <t>23.65</t>
  </si>
  <si>
    <t>23.65.0</t>
  </si>
  <si>
    <t>23.69</t>
  </si>
  <si>
    <t>23.69.0</t>
  </si>
  <si>
    <t>23.7</t>
  </si>
  <si>
    <t>TAGLIO, MODELLATURA E FINITURA DI PIETRE</t>
  </si>
  <si>
    <t>23.70</t>
  </si>
  <si>
    <t>Taglio, modellatura e finitura di pietre</t>
  </si>
  <si>
    <t>23.70.1</t>
  </si>
  <si>
    <t>23.70.2</t>
  </si>
  <si>
    <t>23.70.3</t>
  </si>
  <si>
    <t>23.9</t>
  </si>
  <si>
    <t>FABBRICAZIONE DI PRODOTTI ABRASIVI E DI PRODOTTI IN MINERALI NON METALLIFERI NCA</t>
  </si>
  <si>
    <t>23.91</t>
  </si>
  <si>
    <t>23.91.0</t>
  </si>
  <si>
    <t>23.99</t>
  </si>
  <si>
    <t>23.99.0</t>
  </si>
  <si>
    <t>24</t>
  </si>
  <si>
    <t>METALLURGIA</t>
  </si>
  <si>
    <t>24.1</t>
  </si>
  <si>
    <t>SIDERURGIA</t>
  </si>
  <si>
    <t>24.10</t>
  </si>
  <si>
    <t>Siderurgia</t>
  </si>
  <si>
    <t>24.10.0</t>
  </si>
  <si>
    <t>24.2</t>
  </si>
  <si>
    <t>FABBRICAZIONE DI TUBI, CONDOTTI, PROFILATI CAVI E RELATIVI ACCESSORI IN ACCIAIO (ESCLUSI QUELLI IN ACCIAIO COLATO)</t>
  </si>
  <si>
    <t>24.20</t>
  </si>
  <si>
    <t>Fabbricazione di tubi, condotti, profilati cavi e relativi accessori in acciaio (esclusi quelli in acciaio colato)</t>
  </si>
  <si>
    <t>24.20.1</t>
  </si>
  <si>
    <t>24.20.2</t>
  </si>
  <si>
    <t>24.3</t>
  </si>
  <si>
    <t>FABBRICAZIONE DI ALTRI PRODOTTI DELLA PRIMA TRASFORMAZIONE DELL'ACCIAIO</t>
  </si>
  <si>
    <t>24.31</t>
  </si>
  <si>
    <t>24.31.0</t>
  </si>
  <si>
    <t>24.32</t>
  </si>
  <si>
    <t>24.32.0</t>
  </si>
  <si>
    <t>24.33</t>
  </si>
  <si>
    <t>Profilatura mediante formatura o piegatura a freddo; fabbricazione di pannelli stratificati in acciaio</t>
  </si>
  <si>
    <t>24.33.0</t>
  </si>
  <si>
    <t>24.34</t>
  </si>
  <si>
    <t>24.34.0</t>
  </si>
  <si>
    <t>24.4</t>
  </si>
  <si>
    <t>PRODUZIONE DI METALLI DI BASE PREZIOSI E ALTRI METALLI NON FERROSI, TRATTAMENTO DEI COMBUSTIBILI NUCLEARI</t>
  </si>
  <si>
    <t>24.41</t>
  </si>
  <si>
    <t>Produzione di metalli preziosi</t>
  </si>
  <si>
    <t>24.41.0</t>
  </si>
  <si>
    <t>24.42</t>
  </si>
  <si>
    <t>Produzione di alluminio</t>
  </si>
  <si>
    <t>24.42.0</t>
  </si>
  <si>
    <t>24.43</t>
  </si>
  <si>
    <t>24.43.0</t>
  </si>
  <si>
    <t>24.44</t>
  </si>
  <si>
    <t>Produzione di rame</t>
  </si>
  <si>
    <t>24.44.0</t>
  </si>
  <si>
    <t>24.45</t>
  </si>
  <si>
    <t>Produzione di altri metalli non ferrosi</t>
  </si>
  <si>
    <t>24.45.0</t>
  </si>
  <si>
    <t>24.46</t>
  </si>
  <si>
    <t>Trattamento dei combustibili nucleari</t>
  </si>
  <si>
    <t>24.46.0</t>
  </si>
  <si>
    <t>24.5</t>
  </si>
  <si>
    <t>FONDERIE</t>
  </si>
  <si>
    <t>24.51</t>
  </si>
  <si>
    <t>Fusione di ghisa</t>
  </si>
  <si>
    <t>24.51.0</t>
  </si>
  <si>
    <t>24.52</t>
  </si>
  <si>
    <t>24.52.0</t>
  </si>
  <si>
    <t>24.53</t>
  </si>
  <si>
    <t>24.53.0</t>
  </si>
  <si>
    <t>24.54</t>
  </si>
  <si>
    <t>24.54.0</t>
  </si>
  <si>
    <t>25</t>
  </si>
  <si>
    <t>FABBRICAZIONE DI PRODOTTI IN METALLO (ESCLUSI MACCHINARI E ATTREZZATURE)</t>
  </si>
  <si>
    <t>25.1</t>
  </si>
  <si>
    <t>FABBRICAZIONE DI ELEMENTI DA COSTRUZIONE IN METALLO</t>
  </si>
  <si>
    <t>25.11</t>
  </si>
  <si>
    <t>Fabbricazione di strutture metalliche e di parti di strutture</t>
  </si>
  <si>
    <t>25.11.0</t>
  </si>
  <si>
    <t>25.12</t>
  </si>
  <si>
    <t>Fabbricazione di porte e finestre in metallo</t>
  </si>
  <si>
    <t>25.12.1</t>
  </si>
  <si>
    <t>25.12.2</t>
  </si>
  <si>
    <t>25.2</t>
  </si>
  <si>
    <t>FABBRICAZIONE DI CISTERNE, SERBATOI, RADIATORI E CONTENITORI IN METALLO</t>
  </si>
  <si>
    <t>25.21</t>
  </si>
  <si>
    <t>25.21.0</t>
  </si>
  <si>
    <t>25.29</t>
  </si>
  <si>
    <t>Fabbricazione di altre cisterne, serbatoi e contenitori in metallo</t>
  </si>
  <si>
    <t>25.29.0</t>
  </si>
  <si>
    <t>25.3</t>
  </si>
  <si>
    <t>FABBRICAZIONE DI GENERATORI DI VAPORE (ESCLUSI I CONTENITORI IN METALLO PER CALDAIE PER IL RISCALDAMENTO CENTRALE AD ACQUA CALDA)</t>
  </si>
  <si>
    <t>25.30</t>
  </si>
  <si>
    <t>25.30.0</t>
  </si>
  <si>
    <t>25.4</t>
  </si>
  <si>
    <t>FABBRICAZIONE DI ARMI E MUNIZIONI</t>
  </si>
  <si>
    <t>25.40</t>
  </si>
  <si>
    <t>25.40.0</t>
  </si>
  <si>
    <t>25.5</t>
  </si>
  <si>
    <t>FUCINATURA, IMBUTITURA, STAMPAGGIO E PROFILATURA DEI METALLI; METALLURGIA DELLE POLVERI</t>
  </si>
  <si>
    <t>25.50</t>
  </si>
  <si>
    <t>25.50.0</t>
  </si>
  <si>
    <t>25.6</t>
  </si>
  <si>
    <t>TRATTAMENTO E RIVESTIMENTO DEI METALLI; LAVORI DI MECCANICA GENERALE</t>
  </si>
  <si>
    <t>25.61</t>
  </si>
  <si>
    <t>25.61.0</t>
  </si>
  <si>
    <t>25.62</t>
  </si>
  <si>
    <t>25.62.0</t>
  </si>
  <si>
    <t>25.7</t>
  </si>
  <si>
    <t>FABBRICAZIONE DI ARTICOLI DI COLTELLERIA, UTENSILI E OGGETTI DI FERRAMENTA</t>
  </si>
  <si>
    <t>25.71</t>
  </si>
  <si>
    <t>Fabbricazione di articoli di coltelleria e posateria</t>
  </si>
  <si>
    <t>25.71.0</t>
  </si>
  <si>
    <t>25.72</t>
  </si>
  <si>
    <t>Fabbricazione di serrature e cerniere</t>
  </si>
  <si>
    <t>25.72.0</t>
  </si>
  <si>
    <t>25.73</t>
  </si>
  <si>
    <t>Fabbricazione di utensileria</t>
  </si>
  <si>
    <t>25.73.1</t>
  </si>
  <si>
    <t>Fabbricazione di utensileria ad azionamento manuale; parti intercambiabili per macchine utensili</t>
  </si>
  <si>
    <t>25.73.2</t>
  </si>
  <si>
    <t>25.9</t>
  </si>
  <si>
    <t>FABBRICAZIONE DI ALTRI PRODOTTI IN METALLO</t>
  </si>
  <si>
    <t>25.91</t>
  </si>
  <si>
    <t>Fabbricazione di bidoni in acciaio e di contenitori analoghi</t>
  </si>
  <si>
    <t>25.91.0</t>
  </si>
  <si>
    <t>25.92</t>
  </si>
  <si>
    <t>25.92.0</t>
  </si>
  <si>
    <t>25.93</t>
  </si>
  <si>
    <t>Fabbricazione di prodotti fabbricati con fili metallici, catene e molle</t>
  </si>
  <si>
    <t>25.93.1</t>
  </si>
  <si>
    <t>25.93.2</t>
  </si>
  <si>
    <t>25.93.3</t>
  </si>
  <si>
    <t>25.94</t>
  </si>
  <si>
    <t>25.94.0</t>
  </si>
  <si>
    <t>25.99</t>
  </si>
  <si>
    <t>Fabbricazione di altri prodotti in metallo nca</t>
  </si>
  <si>
    <t>25.99.1</t>
  </si>
  <si>
    <t>Fabbricazione di stoviglie, pentolame, vasellame, attrezzi da cucina e accessori casalinghi non elettrici, articoli metallici per l'arredamento di stanze da bagno</t>
  </si>
  <si>
    <t>25.99.2</t>
  </si>
  <si>
    <t>25.99.3</t>
  </si>
  <si>
    <t>25.99.9</t>
  </si>
  <si>
    <t>Fabbricazione di altri articoli metallici e minuteria metallica</t>
  </si>
  <si>
    <t>26</t>
  </si>
  <si>
    <t>FABBRICAZIONE DI COMPUTER E PRODOTTI DI ELETTRONICA E OTTICA; APPARECCHI ELETTROMEDICALI, APPARECCHI DI MISURAZIONE E DI OROLOGI</t>
  </si>
  <si>
    <t>26.1</t>
  </si>
  <si>
    <t>FABBRICAZIONE DI COMPONENTI ELETTRONICI E SCHEDE ELETTRONICHE</t>
  </si>
  <si>
    <t>26.11</t>
  </si>
  <si>
    <t>Fabbricazione di componenti elettronici</t>
  </si>
  <si>
    <t>26.11.0</t>
  </si>
  <si>
    <t>26.12</t>
  </si>
  <si>
    <t>26.12.0</t>
  </si>
  <si>
    <t>26.2</t>
  </si>
  <si>
    <t>FABBRICAZIONE DI COMPUTER E UNITÀ PERIFERICHE</t>
  </si>
  <si>
    <t>26.20</t>
  </si>
  <si>
    <t>26.20.0</t>
  </si>
  <si>
    <t>26.3</t>
  </si>
  <si>
    <t>FABBRICAZIONE DI APPARECCHIATURE PER LE TELECOMUNICAZIONI</t>
  </si>
  <si>
    <t>26.30</t>
  </si>
  <si>
    <t>Fabbricazione di apparecchiature per le telecomunicazioni</t>
  </si>
  <si>
    <t>26.30.1</t>
  </si>
  <si>
    <t>26.30.2</t>
  </si>
  <si>
    <t>Fabbricazione di apparecchi elettrici ed elettronici per telecomunicazioni</t>
  </si>
  <si>
    <t>26.4</t>
  </si>
  <si>
    <t>FABBRICAZIONE DI PRODOTTI DI ELETTRONICA DI CONSUMO AUDIO E VIDEO</t>
  </si>
  <si>
    <t>26.40</t>
  </si>
  <si>
    <t>Fabbricazione di prodotti di elettronica di consumo audio e video</t>
  </si>
  <si>
    <t>26.40.0</t>
  </si>
  <si>
    <t>26.5</t>
  </si>
  <si>
    <t>FABBRICAZIONE DI STRUMENTI E APPARECCHI DI MISURAZIONE, PROVA E NAVIGAZIONE; OROLOGI</t>
  </si>
  <si>
    <t>26.51</t>
  </si>
  <si>
    <t>Fabbricazione di strumenti e apparecchi di misurazione, prova e navigazione (esclusi quelli ottici)</t>
  </si>
  <si>
    <t>26.51.1</t>
  </si>
  <si>
    <t>26.51.2</t>
  </si>
  <si>
    <t>Fabbricazione di contatori di elettricità, gas, acqua ed altri liquidi, di bilance analitiche di precisione, di apparecchi di misura e regolazione (incluse parti staccate e accessori)</t>
  </si>
  <si>
    <t>26.52</t>
  </si>
  <si>
    <t>26.52.0</t>
  </si>
  <si>
    <t>26.6</t>
  </si>
  <si>
    <t>FABBRICAZIONE DI STRUMENTI PER IRRADIAZIONE, APPARECCHIATURE ELETTROMEDICALI ED ELETTROTERAPEUTICHE</t>
  </si>
  <si>
    <t>26.60</t>
  </si>
  <si>
    <t>Fabbricazione di strumenti per irradiazione, apparecchiature elettromedicali ed elettroterapeutiche</t>
  </si>
  <si>
    <t>26.60.0</t>
  </si>
  <si>
    <t>26.7</t>
  </si>
  <si>
    <t>FABBRICAZIONE DI STRUMENTI OTTICI E ATTREZZATURE FOTOGRAFICHE</t>
  </si>
  <si>
    <t>26.70</t>
  </si>
  <si>
    <t>Fabbricazione di strumenti ottici e attrezzature fotografiche</t>
  </si>
  <si>
    <t>26.70.1</t>
  </si>
  <si>
    <t>Fabbricazione di elementi ottici e strumenti ottici di misura, controllo e precisione</t>
  </si>
  <si>
    <t>26.70.2</t>
  </si>
  <si>
    <t>26.8</t>
  </si>
  <si>
    <t>FABBRICAZIONE DI SUPPORTI MAGNETICI ED OTTICI</t>
  </si>
  <si>
    <t>26.80</t>
  </si>
  <si>
    <t>26.80.0</t>
  </si>
  <si>
    <t>27</t>
  </si>
  <si>
    <t>FABBRICAZIONE DI APPARECCHIATURE ELETTRICHE ED APPARECCHIATURE PER USO DOMESTICO NON ELETTRICHE</t>
  </si>
  <si>
    <t>27.1</t>
  </si>
  <si>
    <t>FABBRICAZIONE DI MOTORI, GENERATORI E TRASFORMATORI ELETTRICI E DI APPARECCHIATURE PER LA DISTRIBUZIONE E IL CONTROLLO DELL'ELETTRICITÀ</t>
  </si>
  <si>
    <t>27.11</t>
  </si>
  <si>
    <t>27.11.0</t>
  </si>
  <si>
    <t>27.12</t>
  </si>
  <si>
    <t>27.12.0</t>
  </si>
  <si>
    <t>27.2</t>
  </si>
  <si>
    <t>FABBRICAZIONE DI BATTERIE DI PILE ED ACCUMULATORI ELETTRICI</t>
  </si>
  <si>
    <t>27.20</t>
  </si>
  <si>
    <t>27.20.0</t>
  </si>
  <si>
    <t>27.3</t>
  </si>
  <si>
    <t>FABBRICAZIONE DI CABLAGGI E APPARECCHIATURE DI CABLAGGIO</t>
  </si>
  <si>
    <t>27.31</t>
  </si>
  <si>
    <t>Fabbricazione di cavi a fibra ottica</t>
  </si>
  <si>
    <t>27.31.0</t>
  </si>
  <si>
    <t>27.32</t>
  </si>
  <si>
    <t>27.32.0</t>
  </si>
  <si>
    <t>27.33</t>
  </si>
  <si>
    <t>Fabbricazione di attrezzature per cablaggio</t>
  </si>
  <si>
    <t>27.33.0</t>
  </si>
  <si>
    <t>27.4</t>
  </si>
  <si>
    <t>FABBRICAZIONE DI APPARECCHIATURE PER ILLUMINAZIONE</t>
  </si>
  <si>
    <t>27.40</t>
  </si>
  <si>
    <t>Fabbricazione di apparecchiature per illuminazione</t>
  </si>
  <si>
    <t>27.40.0</t>
  </si>
  <si>
    <t>27.5</t>
  </si>
  <si>
    <t>FABBRICAZIONE DI APPARECCHI PER USO DOMESTICO</t>
  </si>
  <si>
    <t>27.51</t>
  </si>
  <si>
    <t>27.51.0</t>
  </si>
  <si>
    <t>27.52</t>
  </si>
  <si>
    <t>27.52.0</t>
  </si>
  <si>
    <t>27.9</t>
  </si>
  <si>
    <t>FABBRICAZIONE DI ALTRE APPARECCHIATURE ELETTRICHE</t>
  </si>
  <si>
    <t>27.90</t>
  </si>
  <si>
    <t>Fabbricazione di altre apparecchiature elettriche</t>
  </si>
  <si>
    <t>27.90.0</t>
  </si>
  <si>
    <t>28</t>
  </si>
  <si>
    <t>FABBRICAZIONE DI MACCHINARI ED APPARECCHIATURE NCA</t>
  </si>
  <si>
    <t>28.1</t>
  </si>
  <si>
    <t>FABBRICAZIONE DI MACCHINE DI IMPIEGO GENERALE</t>
  </si>
  <si>
    <t>28.11</t>
  </si>
  <si>
    <t>Fabbricazione di motori e turbine (esclusi i motori per aeromobili, veicoli e motocicli)</t>
  </si>
  <si>
    <t>28.11.1</t>
  </si>
  <si>
    <t>Fabbricazione di motori a combustione interna (incluse parti e accessori ed esclusi i motori destinati ai mezzi di trasporto su strada e ad aeromobili)</t>
  </si>
  <si>
    <t>28.11.2</t>
  </si>
  <si>
    <t>28.12</t>
  </si>
  <si>
    <t>28.12.0</t>
  </si>
  <si>
    <t>28.13</t>
  </si>
  <si>
    <t>28.13.0</t>
  </si>
  <si>
    <t>28.14</t>
  </si>
  <si>
    <t>28.14.0</t>
  </si>
  <si>
    <t>28.15</t>
  </si>
  <si>
    <t>Fabbricazione di cuscinetti, ingranaggi e organi di trasmissione (esclusi quelli idraulici)</t>
  </si>
  <si>
    <t>28.15.1</t>
  </si>
  <si>
    <t>28.15.2</t>
  </si>
  <si>
    <t>28.2</t>
  </si>
  <si>
    <t>FABBRICAZIONE DI ALTRE MACCHINE DI IMPIEGO GENERALE</t>
  </si>
  <si>
    <t>28.21</t>
  </si>
  <si>
    <t>Fabbricazione di forni, bruciatori e sistemi di riscaldamento</t>
  </si>
  <si>
    <t>28.21.1</t>
  </si>
  <si>
    <t>28.21.2</t>
  </si>
  <si>
    <t>Fabbricazione di sistemi di riscaldamento</t>
  </si>
  <si>
    <t>28.22</t>
  </si>
  <si>
    <t>Fabbricazione di macchine e apparecchi di sollevamento e movimentazione</t>
  </si>
  <si>
    <t>28.22.0</t>
  </si>
  <si>
    <t>28.23</t>
  </si>
  <si>
    <t>Fabbricazione di macchine ed attrezzature per ufficio (esclusi computer e unità periferiche)</t>
  </si>
  <si>
    <t>28.23.0</t>
  </si>
  <si>
    <t>28.24</t>
  </si>
  <si>
    <t>28.24.0</t>
  </si>
  <si>
    <t>28.25</t>
  </si>
  <si>
    <t>Fabbricazione di attrezzature di uso non domestico per la refrigerazione e la ventilazione</t>
  </si>
  <si>
    <t>28.25.0</t>
  </si>
  <si>
    <t>28.29</t>
  </si>
  <si>
    <t>Fabbricazione di altre macchine di impiego generale nca</t>
  </si>
  <si>
    <t>28.29.1</t>
  </si>
  <si>
    <t>28.29.2</t>
  </si>
  <si>
    <t>28.29.3</t>
  </si>
  <si>
    <t>28.29.9</t>
  </si>
  <si>
    <t>Fabbricazione di macchine di impiego generale ed altro materiale meccanico nca</t>
  </si>
  <si>
    <t>28.3</t>
  </si>
  <si>
    <t>FABBRICAZIONE DI MACCHINE PER L'AGRICOLTURA E LA SILVICOLTURA</t>
  </si>
  <si>
    <t>28.30</t>
  </si>
  <si>
    <t>Fabbricazione di macchine per l'agricoltura e la silvicoltura</t>
  </si>
  <si>
    <t>28.30.1</t>
  </si>
  <si>
    <t>28.30.9</t>
  </si>
  <si>
    <t>28.4</t>
  </si>
  <si>
    <t>FABBRICAZIONE DI MACCHINE PER LA FORMATURA DEI METALLI E DI ALTRE MACCHINE UTENSILI</t>
  </si>
  <si>
    <t>28.41</t>
  </si>
  <si>
    <t>Fabbricazione di macchine utensili per la formatura dei metalli</t>
  </si>
  <si>
    <t>28.41.0</t>
  </si>
  <si>
    <t>28.49</t>
  </si>
  <si>
    <t>Fabbricazione di altre macchine utensili</t>
  </si>
  <si>
    <t>28.49.0</t>
  </si>
  <si>
    <t>Fabbricazione di altre macchine utensili (incluse parti e accessori)</t>
  </si>
  <si>
    <t>28.9</t>
  </si>
  <si>
    <t>FABBRICAZIONE DI ALTRE MACCHINE PER IMPIEGHI SPECIALI</t>
  </si>
  <si>
    <t>28.91</t>
  </si>
  <si>
    <t>Fabbricazione di macchine per la metallurgia</t>
  </si>
  <si>
    <t>28.91.0</t>
  </si>
  <si>
    <t>28.92</t>
  </si>
  <si>
    <t>Fabbricazione di macchine da miniera, cava e cantiere</t>
  </si>
  <si>
    <t>28.92.0</t>
  </si>
  <si>
    <t>Fabbricazione di macchine da miniera, cava e cantiere (incluse parti e accessori)</t>
  </si>
  <si>
    <t>28.93</t>
  </si>
  <si>
    <t>Fabbricazione di macchine per l'industria alimentare, delle bevande e del tabacco</t>
  </si>
  <si>
    <t>28.93.0</t>
  </si>
  <si>
    <t>28.94</t>
  </si>
  <si>
    <t>Fabbricazione di macchine per le industrie tessili, dell'abbigliamento e del cuoio (incluse parti e accessori)</t>
  </si>
  <si>
    <t>28.94.1</t>
  </si>
  <si>
    <t>28.94.2</t>
  </si>
  <si>
    <t>28.94.3</t>
  </si>
  <si>
    <t>28.95</t>
  </si>
  <si>
    <t>28.95.0</t>
  </si>
  <si>
    <t>28.96</t>
  </si>
  <si>
    <t>28.96.0</t>
  </si>
  <si>
    <t>28.99</t>
  </si>
  <si>
    <t>Fabbricazione di macchine per impieghi speciali nca (incluse parti e accessori)</t>
  </si>
  <si>
    <t>28.99.1</t>
  </si>
  <si>
    <t>28.99.2</t>
  </si>
  <si>
    <t>28.99.3</t>
  </si>
  <si>
    <t>28.99.9</t>
  </si>
  <si>
    <t>Fabbricazione di altre macchine per impieghi speciali nca (incluse parti e accessori)</t>
  </si>
  <si>
    <t>29</t>
  </si>
  <si>
    <t>FABBRICAZIONE DI AUTOVEICOLI, RIMORCHI E SEMIRIMORCHI</t>
  </si>
  <si>
    <t>29.1</t>
  </si>
  <si>
    <t>FABBRICAZIONE DI AUTOVEICOLI</t>
  </si>
  <si>
    <t>29.10</t>
  </si>
  <si>
    <t>29.10.0</t>
  </si>
  <si>
    <t>29.2</t>
  </si>
  <si>
    <t>FABBRICAZIONE DI CARROZZERIE PER AUTOVEICOLI, RIMORCHI E SEMIRIMORCHI</t>
  </si>
  <si>
    <t>29.20</t>
  </si>
  <si>
    <t>29.20.0</t>
  </si>
  <si>
    <t>29.3</t>
  </si>
  <si>
    <t>FABBRICAZIONE DI PARTI ED ACCESSORI PER AUTOVEICOLI E LORO MOTORI</t>
  </si>
  <si>
    <t>29.31</t>
  </si>
  <si>
    <t>29.31.0</t>
  </si>
  <si>
    <t>29.32</t>
  </si>
  <si>
    <t>Fabbricazione di altre parti ed accessori per autoveicoli</t>
  </si>
  <si>
    <t>29.32.0</t>
  </si>
  <si>
    <t>30</t>
  </si>
  <si>
    <t>FABBRICAZIONE DI ALTRI MEZZI DI TRASPORTO</t>
  </si>
  <si>
    <t>30.1</t>
  </si>
  <si>
    <t>COSTRUZIONE DI NAVI E IMBARCAZIONI</t>
  </si>
  <si>
    <t>30.11</t>
  </si>
  <si>
    <t>Costruzione di navi e di strutture galleggianti</t>
  </si>
  <si>
    <t>30.11.0</t>
  </si>
  <si>
    <t>Cantieri navali per costruzioni metalliche e non metalliche</t>
  </si>
  <si>
    <t>30.12</t>
  </si>
  <si>
    <t>30.12.0</t>
  </si>
  <si>
    <t>30.2</t>
  </si>
  <si>
    <t>COSTRUZIONE DI LOCOMOTIVE E DI MATERIALE ROTABILE FERRO-TRANVIARIO</t>
  </si>
  <si>
    <t>30.20</t>
  </si>
  <si>
    <t>Costruzione di locomotive e di materiale rotabile ferro-tranviario</t>
  </si>
  <si>
    <t>30.20.0</t>
  </si>
  <si>
    <t>Costruzione di materiale rotabile ferroviario, tranviario, filoviario, per metropolitane e per miniere</t>
  </si>
  <si>
    <t>30.3</t>
  </si>
  <si>
    <t>FABBRICAZIONE DI AEROMOBILI, DI VEICOLI SPAZIALI E DEI RELATIVI DISPOSITIVI</t>
  </si>
  <si>
    <t>30.30</t>
  </si>
  <si>
    <t>Fabbricazione di aeromobili, di veicoli spaziali e dei relativi dispositivi</t>
  </si>
  <si>
    <t>30.30.0</t>
  </si>
  <si>
    <t>30.4</t>
  </si>
  <si>
    <t>FABBRICAZIONE DI VEICOLI MILITARI DA COMBATTIMENTO</t>
  </si>
  <si>
    <t>30.40</t>
  </si>
  <si>
    <t>30.40.0</t>
  </si>
  <si>
    <t>30.9</t>
  </si>
  <si>
    <t>FABBRICAZIONE DI MEZZI DI TRASPORTO NCA</t>
  </si>
  <si>
    <t>30.91</t>
  </si>
  <si>
    <t>Fabbricazione di motocicli (inclusi i motori)</t>
  </si>
  <si>
    <t>30.91.1</t>
  </si>
  <si>
    <t>Fabbricazione di motocicli e motoveicoli (inclusi i motori)</t>
  </si>
  <si>
    <t>30.91.2</t>
  </si>
  <si>
    <t>30.92</t>
  </si>
  <si>
    <t>Fabbricazione di biciclette e veicoli per invalidi</t>
  </si>
  <si>
    <t>30.92.1</t>
  </si>
  <si>
    <t>30.92.2</t>
  </si>
  <si>
    <t>30.92.3</t>
  </si>
  <si>
    <t>30.92.4</t>
  </si>
  <si>
    <t>30.99</t>
  </si>
  <si>
    <t>Fabbricazione di altri mezzi di trasporto nca</t>
  </si>
  <si>
    <t>30.99.0</t>
  </si>
  <si>
    <t>31</t>
  </si>
  <si>
    <t>FABBRICAZIONE DI MOBILI</t>
  </si>
  <si>
    <t>31.0</t>
  </si>
  <si>
    <t>31.01</t>
  </si>
  <si>
    <t>Fabbricazione di mobili per ufficio e negozi</t>
  </si>
  <si>
    <t>31.01.1</t>
  </si>
  <si>
    <t>31.01.2</t>
  </si>
  <si>
    <t>Fabbricazione di altri mobili per ufficio e negozi</t>
  </si>
  <si>
    <t>31.02</t>
  </si>
  <si>
    <t>31.02.0</t>
  </si>
  <si>
    <t>31.03</t>
  </si>
  <si>
    <t>31.03.0</t>
  </si>
  <si>
    <t>31.09</t>
  </si>
  <si>
    <t>Fabbricazione di altri mobili</t>
  </si>
  <si>
    <t>31.09.1</t>
  </si>
  <si>
    <t>31.09.2</t>
  </si>
  <si>
    <t>31.09.3</t>
  </si>
  <si>
    <t>31.09.4</t>
  </si>
  <si>
    <t>31.09.5</t>
  </si>
  <si>
    <t>31.09.9</t>
  </si>
  <si>
    <t>32</t>
  </si>
  <si>
    <t>ALTRE INDUSTRIE MANIFATTURIERE</t>
  </si>
  <si>
    <t>32.1</t>
  </si>
  <si>
    <t>FABBRICAZIONE DI GIOIELLERIA, BIGIOTTERIA E ARTICOLI CONNESSI; LAVORAZIONE DELLE PIETRE PREZIOSE</t>
  </si>
  <si>
    <t>32.11</t>
  </si>
  <si>
    <t>32.11.0</t>
  </si>
  <si>
    <t>32.12</t>
  </si>
  <si>
    <t>Fabbricazione di oggetti di gioielleria e oreficeria e articoli connessi</t>
  </si>
  <si>
    <t>32.12.1</t>
  </si>
  <si>
    <t>32.12.2</t>
  </si>
  <si>
    <t>32.13</t>
  </si>
  <si>
    <t>Fabbricazione di bigiotteria e articoli simili</t>
  </si>
  <si>
    <t>32.13.0</t>
  </si>
  <si>
    <t>32.2</t>
  </si>
  <si>
    <t>FABBRICAZIONE DI STRUMENTI MUSICALI</t>
  </si>
  <si>
    <t>32.20</t>
  </si>
  <si>
    <t>Fabbricazione di strumenti musicali</t>
  </si>
  <si>
    <t>32.20.0</t>
  </si>
  <si>
    <t>32.3</t>
  </si>
  <si>
    <t>FABBRICAZIONE DI ARTICOLI SPORTIVI</t>
  </si>
  <si>
    <t>32.30</t>
  </si>
  <si>
    <t>32.30.0</t>
  </si>
  <si>
    <t>32.4</t>
  </si>
  <si>
    <t>FABBRICAZIONE DI GIOCHI E GIOCATTOLI</t>
  </si>
  <si>
    <t>32.40</t>
  </si>
  <si>
    <t>Fabbricazione di giochi e giocattoli</t>
  </si>
  <si>
    <t>32.40.1</t>
  </si>
  <si>
    <t>32.40.2</t>
  </si>
  <si>
    <t>32.5</t>
  </si>
  <si>
    <t>FABBRICAZIONE DI STRUMENTI E FORNITURE MEDICHE E DENTISTICHE</t>
  </si>
  <si>
    <t>32.50</t>
  </si>
  <si>
    <t>Fabbricazione di strumenti e forniture mediche e dentistiche</t>
  </si>
  <si>
    <t>32.50.1</t>
  </si>
  <si>
    <t>Fabbricazione di mobili per uso medico, apparecchi medicali, di materiale medico-chirurgico e veterinario, di apparecchi e strumenti per odontoiatria (incluse parti staccate e accessori)</t>
  </si>
  <si>
    <t>32.50.2</t>
  </si>
  <si>
    <t>32.50.3</t>
  </si>
  <si>
    <t>32.50.4</t>
  </si>
  <si>
    <t>32.50.5</t>
  </si>
  <si>
    <t>32.9</t>
  </si>
  <si>
    <t>INDUSTRIE MANIFATTURIERE NCA</t>
  </si>
  <si>
    <t>32.91</t>
  </si>
  <si>
    <t>32.91.0</t>
  </si>
  <si>
    <t>32.99</t>
  </si>
  <si>
    <t>Altre industrie manifatturiere nca</t>
  </si>
  <si>
    <t>32.99.1</t>
  </si>
  <si>
    <t>Fabbricazione di attrezzature ed articoli di vestiario protettivi di sicurezza</t>
  </si>
  <si>
    <t>32.99.2</t>
  </si>
  <si>
    <t>32.99.3</t>
  </si>
  <si>
    <t>32.99.4</t>
  </si>
  <si>
    <t>32.99.9</t>
  </si>
  <si>
    <t>33</t>
  </si>
  <si>
    <t>RIPARAZIONE, MANUTENZIONE ED INSTALLAZIONE DI MACCHINE ED APPARECCHIATURE</t>
  </si>
  <si>
    <t>33.1</t>
  </si>
  <si>
    <t>RIPARAZIONE E MANUTENZIONE DI PRODOTTI IN METALLO, MACCHINE ED APPARECCHIATURE</t>
  </si>
  <si>
    <t>33.11</t>
  </si>
  <si>
    <t>Riparazione e manutenzione di prodotti in metallo</t>
  </si>
  <si>
    <t>33.11.0</t>
  </si>
  <si>
    <t>33.12</t>
  </si>
  <si>
    <t>Riparazione e manutenzione di macchinari</t>
  </si>
  <si>
    <t>33.12.1</t>
  </si>
  <si>
    <t>33.12.2</t>
  </si>
  <si>
    <t>33.12.3</t>
  </si>
  <si>
    <t>33.12.4</t>
  </si>
  <si>
    <t>33.12.5</t>
  </si>
  <si>
    <t>Riparazione e manutenzione di altre macchine di impiego generale</t>
  </si>
  <si>
    <t>33.12.6</t>
  </si>
  <si>
    <t>33.12.7</t>
  </si>
  <si>
    <t>33.12.9</t>
  </si>
  <si>
    <t>Riparazione e manutenzione di altre macchine per impieghi speciali (incluse le macchine utensili)</t>
  </si>
  <si>
    <t>33.13</t>
  </si>
  <si>
    <t>Riparazione e manutenzione di apparecchiature elettroniche ed ottiche</t>
  </si>
  <si>
    <t>33.13.0</t>
  </si>
  <si>
    <t>Riparazione e manutenzione di apparecchiature elettroniche ed ottiche (escluse quelle per le telecomunicazioni ed i computer)</t>
  </si>
  <si>
    <t>33.14</t>
  </si>
  <si>
    <t>Riparazione e manutenzione di apparecchiature elettriche</t>
  </si>
  <si>
    <t>33.14.0</t>
  </si>
  <si>
    <t>33.15</t>
  </si>
  <si>
    <t>Riparazione e manutenzione di navi e imbarcazioni (esclusi i loro motori)</t>
  </si>
  <si>
    <t>33.15.0</t>
  </si>
  <si>
    <t>33.16</t>
  </si>
  <si>
    <t>33.16.0</t>
  </si>
  <si>
    <t>33.17</t>
  </si>
  <si>
    <t>Riparazione e manutenzione di locomotive e di materiale rotabile ferro-tranviario (esclusi i loro motori)</t>
  </si>
  <si>
    <t>33.17.0</t>
  </si>
  <si>
    <t>33.19</t>
  </si>
  <si>
    <t>Riparazione di altre apparecchiature</t>
  </si>
  <si>
    <t>33.19.0</t>
  </si>
  <si>
    <t>33.2</t>
  </si>
  <si>
    <t>INSTALLAZIONE DI MACCHINE ED APPARECCHIATURE INDUSTRIALI</t>
  </si>
  <si>
    <t>33.20</t>
  </si>
  <si>
    <t>Installazione di macchine ed apparecchiature industriali</t>
  </si>
  <si>
    <t>33.20.0</t>
  </si>
  <si>
    <t>D</t>
  </si>
  <si>
    <t>FORNITURA DI ENERGIA ELETTRICA, GAS, VAPORE E ARIA CONDIZIONATA</t>
  </si>
  <si>
    <t>35</t>
  </si>
  <si>
    <t>35.1</t>
  </si>
  <si>
    <t>PRODUZIONE, TRASMISSIONE E DISTRIBUZIONE DI ENERGIA ELETTRICA</t>
  </si>
  <si>
    <t>35.11</t>
  </si>
  <si>
    <t>35.11.0</t>
  </si>
  <si>
    <t>35.12</t>
  </si>
  <si>
    <t>35.12.0</t>
  </si>
  <si>
    <t>35.13</t>
  </si>
  <si>
    <t>35.13.0</t>
  </si>
  <si>
    <t>35.14</t>
  </si>
  <si>
    <t>35.14.0</t>
  </si>
  <si>
    <t>35.2</t>
  </si>
  <si>
    <t>PRODUZIONE DI GAS; DISTRIBUZIONE DI COMBUSTIBILI GASSOSI MEDIANTE CONDOTTE</t>
  </si>
  <si>
    <t>35.21</t>
  </si>
  <si>
    <t>35.21.0</t>
  </si>
  <si>
    <t>35.22</t>
  </si>
  <si>
    <t>35.22.0</t>
  </si>
  <si>
    <t>35.23</t>
  </si>
  <si>
    <t>35.23.0</t>
  </si>
  <si>
    <t>35.3</t>
  </si>
  <si>
    <t>FORNITURA DI VAPORE E ARIA CONDIZIONATA</t>
  </si>
  <si>
    <t>35.30</t>
  </si>
  <si>
    <t>35.30.0</t>
  </si>
  <si>
    <t>E</t>
  </si>
  <si>
    <t>FORNITURA DI ACQUA; RETI FOGNARIE, ATTIVITÀ DI GESTIONE DEI RIFIUTI E RISANAMENTO</t>
  </si>
  <si>
    <t>36</t>
  </si>
  <si>
    <t>RACCOLTA, TRATTAMENTO E FORNITURA DI ACQUA</t>
  </si>
  <si>
    <t>36.0</t>
  </si>
  <si>
    <t>36.00</t>
  </si>
  <si>
    <t>36.00.0</t>
  </si>
  <si>
    <t>37</t>
  </si>
  <si>
    <t>GESTIONE DELLE RETI FOGNARIE</t>
  </si>
  <si>
    <t>37.0</t>
  </si>
  <si>
    <t>37.00</t>
  </si>
  <si>
    <t>Gestione delle reti fognarie</t>
  </si>
  <si>
    <t>37.00.0</t>
  </si>
  <si>
    <t>38</t>
  </si>
  <si>
    <t>ATTIVITÀ DI RACCOLTA, TRATTAMENTO E SMALTIMENTO DEI RIFIUTI; RECUPERO DEI MATERIALI</t>
  </si>
  <si>
    <t>38.1</t>
  </si>
  <si>
    <t>RACCOLTA DEI RIFIUTI</t>
  </si>
  <si>
    <t>38.11</t>
  </si>
  <si>
    <t>Raccolta di rifiuti non pericolosi</t>
  </si>
  <si>
    <t>38.11.0</t>
  </si>
  <si>
    <t>38.12</t>
  </si>
  <si>
    <t>Raccolta di rifiuti pericolosi</t>
  </si>
  <si>
    <t>38.12.0</t>
  </si>
  <si>
    <t>38.2</t>
  </si>
  <si>
    <t>TRATTAMENTO E SMALTIMENTO DEI RIFIUTI</t>
  </si>
  <si>
    <t>38.21</t>
  </si>
  <si>
    <t>Trattamento e smaltimento di rifiuti non pericolosi</t>
  </si>
  <si>
    <t>38.21.0</t>
  </si>
  <si>
    <t>Trattamento e smaltimento di rifiuti non pericolosi; produzione di compost</t>
  </si>
  <si>
    <t>38.22</t>
  </si>
  <si>
    <t>38.22.0</t>
  </si>
  <si>
    <t>38.3</t>
  </si>
  <si>
    <t>RECUPERO DEI MATERIALI</t>
  </si>
  <si>
    <t>38.31</t>
  </si>
  <si>
    <t>Demolizione di carcasse e cantieri di demolizione navali</t>
  </si>
  <si>
    <t>38.31.1</t>
  </si>
  <si>
    <t>38.31.2</t>
  </si>
  <si>
    <t>38.32</t>
  </si>
  <si>
    <t>Recupero e cernita di materiali</t>
  </si>
  <si>
    <t>38.32.1</t>
  </si>
  <si>
    <t>38.32.2</t>
  </si>
  <si>
    <t>38.32.3</t>
  </si>
  <si>
    <t>39</t>
  </si>
  <si>
    <t>ATTIVITÀ DI RISANAMENTO E ALTRI SERVIZI DI GESTIONE DEI RIFIUTI</t>
  </si>
  <si>
    <t>39.0</t>
  </si>
  <si>
    <t>39.00</t>
  </si>
  <si>
    <t>Attività di risanamento e altri servizi di gestione dei rifiuti</t>
  </si>
  <si>
    <t>39.00.0</t>
  </si>
  <si>
    <t>F</t>
  </si>
  <si>
    <t>COSTRUZIONI</t>
  </si>
  <si>
    <t>41</t>
  </si>
  <si>
    <t>COSTRUZIONE DI EDIFICI</t>
  </si>
  <si>
    <t>41.1</t>
  </si>
  <si>
    <t>SVILUPPO DI PROGETTI IMMOBILIARI</t>
  </si>
  <si>
    <t>41.10</t>
  </si>
  <si>
    <t>Sviluppo di progetti immobiliari</t>
  </si>
  <si>
    <t>41.10.0</t>
  </si>
  <si>
    <t>41.2</t>
  </si>
  <si>
    <t>COSTRUZIONE DI EDIFICI RESIDENZIALI E NON RESIDENZIALI</t>
  </si>
  <si>
    <t>41.20</t>
  </si>
  <si>
    <t>41.20.0</t>
  </si>
  <si>
    <t>42</t>
  </si>
  <si>
    <t>INGEGNERIA CIVILE</t>
  </si>
  <si>
    <t>42.1</t>
  </si>
  <si>
    <t>COSTRUZIONE DI STRADE E FERROVIE</t>
  </si>
  <si>
    <t>42.11</t>
  </si>
  <si>
    <t>Costruzione di strade e autostrade</t>
  </si>
  <si>
    <t>42.11.0</t>
  </si>
  <si>
    <t>42.12</t>
  </si>
  <si>
    <t>42.12.0</t>
  </si>
  <si>
    <t>42.13</t>
  </si>
  <si>
    <t>42.13.0</t>
  </si>
  <si>
    <t>42.2</t>
  </si>
  <si>
    <t>COSTRUZIONE DI OPERE DI PUBBLICA UTILITÀ</t>
  </si>
  <si>
    <t>42.21</t>
  </si>
  <si>
    <t>42.21.0</t>
  </si>
  <si>
    <t>42.22</t>
  </si>
  <si>
    <t>42.22.0</t>
  </si>
  <si>
    <t>42.9</t>
  </si>
  <si>
    <t>COSTRUZIONE DI ALTRE OPERE DI INGEGNERIA CIVILE</t>
  </si>
  <si>
    <t>42.91</t>
  </si>
  <si>
    <t>42.91.0</t>
  </si>
  <si>
    <t>42.99</t>
  </si>
  <si>
    <t>Costruzione di altre opere di ingegneria civile nca</t>
  </si>
  <si>
    <t>42.99.0</t>
  </si>
  <si>
    <t>43</t>
  </si>
  <si>
    <t>LAVORI DI COSTRUZIONE SPECIALIZZATI</t>
  </si>
  <si>
    <t>43.1</t>
  </si>
  <si>
    <t>DEMOLIZIONE E PREPARAZIONE DEL CANTIERE EDILE</t>
  </si>
  <si>
    <t>43.11</t>
  </si>
  <si>
    <t>43.11.0</t>
  </si>
  <si>
    <t>43.12</t>
  </si>
  <si>
    <t>Preparazione del cantiere edile</t>
  </si>
  <si>
    <t>43.12.0</t>
  </si>
  <si>
    <t>43.13</t>
  </si>
  <si>
    <t xml:space="preserve">Trivellazioni e perforazioni </t>
  </si>
  <si>
    <t>43.13.0</t>
  </si>
  <si>
    <t>43.2</t>
  </si>
  <si>
    <t>INSTALLAZIONE DI IMPIANTI ELETTRICI, IDRAULICI ED ALTRI LAVORI DI COSTRUZIONE E INSTALLAZIONE</t>
  </si>
  <si>
    <t>43.21</t>
  </si>
  <si>
    <t>Installazione di impianti elettrici</t>
  </si>
  <si>
    <t>43.21.0</t>
  </si>
  <si>
    <t>Installazione di impianti elettrici ed elettronici (inclusa manutenzione e riparazione)</t>
  </si>
  <si>
    <t>43.22</t>
  </si>
  <si>
    <t xml:space="preserve">Installazione di impianti idraulici, di riscaldamento e di condizionamento dell'aria </t>
  </si>
  <si>
    <t>43.22.0</t>
  </si>
  <si>
    <t>Installazione di impianti idraulici, di riscaldamento e di condizionamento dell'aria (inclusa manutenzione e riparazione)</t>
  </si>
  <si>
    <t>43.29</t>
  </si>
  <si>
    <t>Altri lavori di costruzione e installazione</t>
  </si>
  <si>
    <t>43.29.0</t>
  </si>
  <si>
    <t>43.3</t>
  </si>
  <si>
    <t>COMPLETAMENTO E FINITURA DI EDIFICI</t>
  </si>
  <si>
    <t>43.31</t>
  </si>
  <si>
    <t>Intonacatura</t>
  </si>
  <si>
    <t>43.31.0</t>
  </si>
  <si>
    <t>43.32</t>
  </si>
  <si>
    <t>Posa in opera di infissi</t>
  </si>
  <si>
    <t>43.32.0</t>
  </si>
  <si>
    <t>43.33</t>
  </si>
  <si>
    <t>43.33.0</t>
  </si>
  <si>
    <t>43.34</t>
  </si>
  <si>
    <t>43.34.0</t>
  </si>
  <si>
    <t>43.39</t>
  </si>
  <si>
    <t>Altri lavori di completamento e di finitura degli edifici</t>
  </si>
  <si>
    <t>43.39.0</t>
  </si>
  <si>
    <t>43.9</t>
  </si>
  <si>
    <t>ALTRI LAVORI SPECIALIZZATI DI COSTRUZIONE</t>
  </si>
  <si>
    <t>43.91</t>
  </si>
  <si>
    <t>43.91.0</t>
  </si>
  <si>
    <t>43.99</t>
  </si>
  <si>
    <t>Altri lavori specializzati di costruzione nca</t>
  </si>
  <si>
    <t>43.99.0</t>
  </si>
  <si>
    <t>G</t>
  </si>
  <si>
    <t>COMMERCIO ALL'INGROSSO E AL DETTAGLIO; RIPARAZIONE DI AUTOVEICOLI E MOTOCICLI</t>
  </si>
  <si>
    <t>45</t>
  </si>
  <si>
    <t>COMMERCIO ALL'INGROSSO E AL DETTAGLIO E RIPARAZIONE DI AUTOVEICOLI E MOTOCICLI</t>
  </si>
  <si>
    <t>45.1</t>
  </si>
  <si>
    <t>COMMERCIO DI AUTOVEICOLI</t>
  </si>
  <si>
    <t>45.11</t>
  </si>
  <si>
    <t>Commercio di autovetture e di autoveicoli leggeri</t>
  </si>
  <si>
    <t>45.11.0</t>
  </si>
  <si>
    <t>45.19</t>
  </si>
  <si>
    <t>Commercio di altri autoveicoli</t>
  </si>
  <si>
    <t>45.19.0</t>
  </si>
  <si>
    <t>45.2</t>
  </si>
  <si>
    <t>MANUTENZIONE E RIPARAZIONE DI AUTOVEICOLI</t>
  </si>
  <si>
    <t>45.20</t>
  </si>
  <si>
    <t>Manutenzione e riparazione di autoveicoli</t>
  </si>
  <si>
    <t>45.20.1</t>
  </si>
  <si>
    <t>45.20.2</t>
  </si>
  <si>
    <t>45.20.3</t>
  </si>
  <si>
    <t>45.20.4</t>
  </si>
  <si>
    <t>45.20.9</t>
  </si>
  <si>
    <t>Autolavaggio e altre attività di manutenzione</t>
  </si>
  <si>
    <t>45.3</t>
  </si>
  <si>
    <t>COMMERCIO DI PARTI E ACCESSORI DI AUTOVEICOLI</t>
  </si>
  <si>
    <t>45.31</t>
  </si>
  <si>
    <t>Commercio all'ingrosso ed intermediazione di parti e accessori di autoveicoli</t>
  </si>
  <si>
    <t>45.31.0</t>
  </si>
  <si>
    <t>45.32</t>
  </si>
  <si>
    <t>45.32.0</t>
  </si>
  <si>
    <t>45.4</t>
  </si>
  <si>
    <t>COMMERCIO, MANUTENZIONE E RIPARAZIONE DI MOTOCICLI E RELATIVE PARTI ED ACCESSORI</t>
  </si>
  <si>
    <t>45.40</t>
  </si>
  <si>
    <t>Commercio, manutenzione e riparazione di motocicli e relative parti ed accessori</t>
  </si>
  <si>
    <t>45.40.1</t>
  </si>
  <si>
    <t>Commercio all'ingrosso e al dettaglio ed intermediazione di motocicli e ciclomotori</t>
  </si>
  <si>
    <t>45.40.2</t>
  </si>
  <si>
    <t>Commercio all'ingrosso e al dettaglio ed intermediazione di parti e accessori per motocicli e ciclomotori</t>
  </si>
  <si>
    <t>45.40.3</t>
  </si>
  <si>
    <t>46</t>
  </si>
  <si>
    <t>COMMERCIO ALL'INGROSSO (ESCLUSO QUELLO DI AUTOVEICOLI E DI MOTOCICLI)</t>
  </si>
  <si>
    <t>46.1</t>
  </si>
  <si>
    <t>INTERMEDIARI DEL COMMERCIO</t>
  </si>
  <si>
    <t>46.11</t>
  </si>
  <si>
    <t>Intermediari del commercio di materie prime agricole, di animali vivi, di materie prime tessili e di semilavorati</t>
  </si>
  <si>
    <t>46.11.0</t>
  </si>
  <si>
    <t>Intermediari del commercio di materie prime agricole, di animali vivi, di materie prime tessili e di semilavorati; pelli grezze</t>
  </si>
  <si>
    <t>46.12</t>
  </si>
  <si>
    <t>Intermediari del commercio di combustibili, minerali, metalli e prodotti chimici</t>
  </si>
  <si>
    <t>46.12.0</t>
  </si>
  <si>
    <t>46.13</t>
  </si>
  <si>
    <t>Intermediari del commercio di legname e materiali da costruzione</t>
  </si>
  <si>
    <t>46.13.0</t>
  </si>
  <si>
    <t>46.14</t>
  </si>
  <si>
    <t>Intermediari del commercio di macchinari, impianti industriali, navi e aeromobili</t>
  </si>
  <si>
    <t>46.14.0</t>
  </si>
  <si>
    <t>Intermediari del commercio di macchinari, impianti industriali, navi e aeromobili, macchine agricole, macchine per ufficio, attrezzature per le telecomunicazioni, computer e loro periferiche</t>
  </si>
  <si>
    <t>46.15</t>
  </si>
  <si>
    <t>Intermediari del commercio di mobili, articoli per la casa e ferramenta</t>
  </si>
  <si>
    <t>46.15.0</t>
  </si>
  <si>
    <t>46.16</t>
  </si>
  <si>
    <t>Intermediari del commercio di prodotti tessili, abbigliamento, pellicce, calzature e articoli in pelle</t>
  </si>
  <si>
    <t>46.16.0</t>
  </si>
  <si>
    <t>46.17</t>
  </si>
  <si>
    <t>Intermediari del commercio di prodotti alimentari, bevande e tabacco</t>
  </si>
  <si>
    <t>46.17.0</t>
  </si>
  <si>
    <t>46.18</t>
  </si>
  <si>
    <t>Intermediari del commercio specializzato in altri prodotti</t>
  </si>
  <si>
    <t>46.18.1</t>
  </si>
  <si>
    <t>Intermediari del commercio di prodotti di carta, cancelleria, libri</t>
  </si>
  <si>
    <t>46.18.2</t>
  </si>
  <si>
    <t>Intermediari del commercio di elettronica di consumo audio e video, materiale elettrico per uso domestico, elettrodomestici</t>
  </si>
  <si>
    <t>46.18.3</t>
  </si>
  <si>
    <t>Intermediari del commercio di prodotti farmaceutici e di cosmetici</t>
  </si>
  <si>
    <t>46.18.9</t>
  </si>
  <si>
    <t>Intermediari del commercio di attrezzature sportive, biciclette e altri prodotti nca</t>
  </si>
  <si>
    <t>46.19</t>
  </si>
  <si>
    <t>Intermediari del commercio di vari prodotti senza prevalenza di alcuno</t>
  </si>
  <si>
    <t>46.19.0</t>
  </si>
  <si>
    <t>46.2</t>
  </si>
  <si>
    <t>COMMERCIO ALL'INGROSSO DI MATERIE PRIME AGRICOLE E DI ANIMALI VIVI</t>
  </si>
  <si>
    <t>46.21</t>
  </si>
  <si>
    <t>Commercio all'ingrosso di cereali, tabacco grezzo, sementi e alimenti per il bestiame (mangimi)</t>
  </si>
  <si>
    <t>46.21.1</t>
  </si>
  <si>
    <t>46.21.2</t>
  </si>
  <si>
    <t>Commercio all'ingrosso di sementi e alimenti per il bestiame (mangimi), piante officinali, semi oleosi, patate da semina, tabacco grezzo</t>
  </si>
  <si>
    <t>46.22</t>
  </si>
  <si>
    <t>46.22.0</t>
  </si>
  <si>
    <t>46.23</t>
  </si>
  <si>
    <t>46.23.0</t>
  </si>
  <si>
    <t>46.24</t>
  </si>
  <si>
    <t>Commercio all'ingrosso di pelli e cuoio</t>
  </si>
  <si>
    <t>46.24.1</t>
  </si>
  <si>
    <t>46.24.2</t>
  </si>
  <si>
    <t>46.3</t>
  </si>
  <si>
    <t>COMMERCIO ALL'INGROSSO DI PRODOTTI ALIMENTARI, BEVANDE E PRODOTTI DEL TABACCO</t>
  </si>
  <si>
    <t>46.31</t>
  </si>
  <si>
    <t>Commercio all'ingrosso di frutta e ortaggi freschi o conservati</t>
  </si>
  <si>
    <t>46.31.1</t>
  </si>
  <si>
    <t>46.31.2</t>
  </si>
  <si>
    <t>46.32</t>
  </si>
  <si>
    <t>Commercio all'ingrosso di carne e di prodotti a base di carne</t>
  </si>
  <si>
    <t>46.32.1</t>
  </si>
  <si>
    <t>46.32.2</t>
  </si>
  <si>
    <t>46.33</t>
  </si>
  <si>
    <t>Commercio all'ingrosso di prodotti lattiero-caseari, uova, oli e grassi commestibili</t>
  </si>
  <si>
    <t>46.33.1</t>
  </si>
  <si>
    <t>46.33.2</t>
  </si>
  <si>
    <t>46.34</t>
  </si>
  <si>
    <t>Commercio all'ingrosso di bevande</t>
  </si>
  <si>
    <t>46.34.1</t>
  </si>
  <si>
    <t>46.34.2</t>
  </si>
  <si>
    <t>46.35</t>
  </si>
  <si>
    <t xml:space="preserve">Commercio all'ingrosso di prodotti del tabacco </t>
  </si>
  <si>
    <t>46.35.0</t>
  </si>
  <si>
    <t>46.36</t>
  </si>
  <si>
    <t>46.36.0</t>
  </si>
  <si>
    <t>46.37</t>
  </si>
  <si>
    <t>Commercio all'ingrosso di caffè, tè, cacao e spezie</t>
  </si>
  <si>
    <t>46.37.0</t>
  </si>
  <si>
    <t>46.38</t>
  </si>
  <si>
    <t>Commercio all'ingrosso di altri prodotti alimentari, inclusi pesci, crostacei e molluschi</t>
  </si>
  <si>
    <t>46.38.1</t>
  </si>
  <si>
    <t>46.38.2</t>
  </si>
  <si>
    <t>46.38.3</t>
  </si>
  <si>
    <t>46.38.9</t>
  </si>
  <si>
    <t>46.39</t>
  </si>
  <si>
    <t>Commercio all'ingrosso non specializzato di prodotti alimentari, bevande e tabacco</t>
  </si>
  <si>
    <t>46.39.1</t>
  </si>
  <si>
    <t>46.39.2</t>
  </si>
  <si>
    <t>46.4</t>
  </si>
  <si>
    <t>COMMERCIO ALL'INGROSSO DI BENI DI CONSUMO FINALE</t>
  </si>
  <si>
    <t>46.41</t>
  </si>
  <si>
    <t>Commercio all'ingrosso di prodotti tessili</t>
  </si>
  <si>
    <t>46.41.1</t>
  </si>
  <si>
    <t>46.41.2</t>
  </si>
  <si>
    <t>46.41.9</t>
  </si>
  <si>
    <t>46.42</t>
  </si>
  <si>
    <t>Commercio all'ingrosso di abbigliamento e di calzature</t>
  </si>
  <si>
    <t>46.42.1</t>
  </si>
  <si>
    <t>46.42.2</t>
  </si>
  <si>
    <t>46.42.3</t>
  </si>
  <si>
    <t>46.42.4</t>
  </si>
  <si>
    <t>46.43</t>
  </si>
  <si>
    <t>Commercio all'ingrosso di elettrodomestici, elettronica di consumo audio e video; articoli per fotografia, cinematografia e ottica</t>
  </si>
  <si>
    <t>46.43.1</t>
  </si>
  <si>
    <t>46.43.2</t>
  </si>
  <si>
    <t>46.43.3</t>
  </si>
  <si>
    <t>46.44</t>
  </si>
  <si>
    <t>Commercio all'ingrosso di articoli di porcellana, di vetro e di prodotti per la pulizia</t>
  </si>
  <si>
    <t>46.44.1</t>
  </si>
  <si>
    <t>46.44.2</t>
  </si>
  <si>
    <t>46.44.3</t>
  </si>
  <si>
    <t>46.44.4</t>
  </si>
  <si>
    <t>46.45</t>
  </si>
  <si>
    <t>46.45.0</t>
  </si>
  <si>
    <t>46.46</t>
  </si>
  <si>
    <t>Commercio all'ingrosso di prodotti farmaceutici</t>
  </si>
  <si>
    <t>46.46.1</t>
  </si>
  <si>
    <t>46.46.2</t>
  </si>
  <si>
    <t>46.46.3</t>
  </si>
  <si>
    <t>46.47</t>
  </si>
  <si>
    <t>Commercio all'ingrosso di mobili, tappeti e articoli per l'illuminazione</t>
  </si>
  <si>
    <t>46.47.1</t>
  </si>
  <si>
    <t>46.47.2</t>
  </si>
  <si>
    <t>46.47.3</t>
  </si>
  <si>
    <t>46.48</t>
  </si>
  <si>
    <t>46.48.0</t>
  </si>
  <si>
    <t>46.49</t>
  </si>
  <si>
    <t>Commercio all'ingrosso di altri beni di consumo</t>
  </si>
  <si>
    <t>46.49.1</t>
  </si>
  <si>
    <t>46.49.2</t>
  </si>
  <si>
    <t>46.49.3</t>
  </si>
  <si>
    <t>46.49.4</t>
  </si>
  <si>
    <t>46.49.5</t>
  </si>
  <si>
    <t>46.49.9</t>
  </si>
  <si>
    <t>46.5</t>
  </si>
  <si>
    <t>COMMERCIO ALL'INGROSSO DI APPARECCHIATURE ICT</t>
  </si>
  <si>
    <t>46.51</t>
  </si>
  <si>
    <t>46.51.0</t>
  </si>
  <si>
    <t>46.52</t>
  </si>
  <si>
    <t xml:space="preserve">Commercio all'ingrosso di apparecchiature elettroniche per telecomunicazioni e componenti elettronici </t>
  </si>
  <si>
    <t>46.52.0</t>
  </si>
  <si>
    <t>Commercio all'ingrosso apparecchiature elettroniche per telecomunicazioni e componenti elettronici</t>
  </si>
  <si>
    <t>46.6</t>
  </si>
  <si>
    <t>COMMERCIO ALL'INGROSSO DI ALTRI MACCHINARI, ATTREZZATURE E FORNITURE</t>
  </si>
  <si>
    <t>46.61</t>
  </si>
  <si>
    <t>Commercio all'ingrosso di macchinari, attrezzature e forniture agricole</t>
  </si>
  <si>
    <t>46.61.0</t>
  </si>
  <si>
    <t>46.62</t>
  </si>
  <si>
    <t>Commercio all'ingrosso di macchine utensili</t>
  </si>
  <si>
    <t>46.62.0</t>
  </si>
  <si>
    <t>46.63</t>
  </si>
  <si>
    <t>Commercio all'ingrosso di macchinari per l'estrazione, l'edilizia e l'ingegneria civile</t>
  </si>
  <si>
    <t>46.63.0</t>
  </si>
  <si>
    <t>46.64</t>
  </si>
  <si>
    <t>Commercio all'ingrosso di macchinari per l'industria tessile, di macchine per cucire e per maglieria</t>
  </si>
  <si>
    <t>46.64.0</t>
  </si>
  <si>
    <t>46.65</t>
  </si>
  <si>
    <t>46.65.0</t>
  </si>
  <si>
    <t>46.66</t>
  </si>
  <si>
    <t>46.66.0</t>
  </si>
  <si>
    <t>46.69</t>
  </si>
  <si>
    <t>Commercio all'ingrosso di altri macchinari e attrezzature</t>
  </si>
  <si>
    <t>46.69.1</t>
  </si>
  <si>
    <t>Commercio all'ingrosso di mezzi ed attrezzature di trasporto</t>
  </si>
  <si>
    <t>46.69.2</t>
  </si>
  <si>
    <t>46.69.3</t>
  </si>
  <si>
    <t>46.69.9</t>
  </si>
  <si>
    <t>Commercio all'ingrosso di altre macchine e attrezzature per l'industria, il commercio e la navigazione</t>
  </si>
  <si>
    <t>46.7</t>
  </si>
  <si>
    <t>COMMERCIO ALL'INGROSSO SPECIALIZZATO DI ALTRI PRODOTTI</t>
  </si>
  <si>
    <t>46.71</t>
  </si>
  <si>
    <t>Commercio all'ingrosso di combustibili solidi, liquidi, gassosi e di prodotti derivati</t>
  </si>
  <si>
    <t>46.71.0</t>
  </si>
  <si>
    <t>46.72</t>
  </si>
  <si>
    <t>Commercio all'ingrosso di metalli e di minerali metalliferi</t>
  </si>
  <si>
    <t>46.72.1</t>
  </si>
  <si>
    <t>46.72.2</t>
  </si>
  <si>
    <t>46.73</t>
  </si>
  <si>
    <t>Commercio all'ingrosso di legname e di materiali da costruzione, apparecchi igienico-sanitari, vetro piano, vernici e colori</t>
  </si>
  <si>
    <t>46.73.1</t>
  </si>
  <si>
    <t>46.73.2</t>
  </si>
  <si>
    <t>Commercio all'ingrosso di materiali da costruzione (inclusi gli apparecchi igienico-sanitari)</t>
  </si>
  <si>
    <t>46.73.3</t>
  </si>
  <si>
    <t>46.73.4</t>
  </si>
  <si>
    <t>46.74</t>
  </si>
  <si>
    <t>Commercio all'ingrosso di ferramenta, di apparecchi e accessori per impianti idraulici e di riscaldamento</t>
  </si>
  <si>
    <t>46.74.1</t>
  </si>
  <si>
    <t>46.74.2</t>
  </si>
  <si>
    <t>46.75</t>
  </si>
  <si>
    <t>Commercio all'ingrosso di prodotti chimici</t>
  </si>
  <si>
    <t>46.75.0</t>
  </si>
  <si>
    <t>46.76</t>
  </si>
  <si>
    <t>Commercio all'ingrosso di altri prodotti intermedi</t>
  </si>
  <si>
    <t>46.76.1</t>
  </si>
  <si>
    <t>46.76.2</t>
  </si>
  <si>
    <t>46.76.3</t>
  </si>
  <si>
    <t>46.76.9</t>
  </si>
  <si>
    <t>46.77</t>
  </si>
  <si>
    <t>Commercio all'ingrosso di rottami e cascami</t>
  </si>
  <si>
    <t>46.77.1</t>
  </si>
  <si>
    <t>46.77.2</t>
  </si>
  <si>
    <t>46.9</t>
  </si>
  <si>
    <t>COMMERCIO ALL'INGROSSO NON SPECIALIZZATO</t>
  </si>
  <si>
    <t>46.90</t>
  </si>
  <si>
    <t>46.90.0</t>
  </si>
  <si>
    <t>47</t>
  </si>
  <si>
    <t>COMMERCIO AL DETTAGLIO (ESCLUSO QUELLO DI AUTOVEICOLI E DI MOTOCICLI)</t>
  </si>
  <si>
    <t>47.1</t>
  </si>
  <si>
    <t>COMMERCIO AL DETTAGLIO IN ESERCIZI NON SPECIALIZZATI</t>
  </si>
  <si>
    <t>47.11</t>
  </si>
  <si>
    <t>Commercio al dettaglio in esercizi non specializzati con prevalenza di prodotti alimentari e bevande</t>
  </si>
  <si>
    <t>47.11.1</t>
  </si>
  <si>
    <t>47.11.2</t>
  </si>
  <si>
    <t>47.11.3</t>
  </si>
  <si>
    <t>47.11.4</t>
  </si>
  <si>
    <t>47.11.5</t>
  </si>
  <si>
    <t>47.19</t>
  </si>
  <si>
    <t>Commercio al dettaglio in altri esercizi non specializzati</t>
  </si>
  <si>
    <t>47.19.1</t>
  </si>
  <si>
    <t>47.19.2</t>
  </si>
  <si>
    <t>47.19.9</t>
  </si>
  <si>
    <t>47.2</t>
  </si>
  <si>
    <t>COMMERCIO AL DETTAGLIO DI PRODOTTI ALIMENTARI, BEVANDE E TABACCO IN ESERCIZI SPECIALIZZATI</t>
  </si>
  <si>
    <t>47.21</t>
  </si>
  <si>
    <t>Commercio al dettaglio di frutta e verdura in esercizi specializzati</t>
  </si>
  <si>
    <t>47.21.0</t>
  </si>
  <si>
    <t>Commercio al dettaglio di frutta e verdura</t>
  </si>
  <si>
    <t>47.22</t>
  </si>
  <si>
    <t>Commercio al dettaglio di carni e di prodotti a base di carne in esercizi specializzati</t>
  </si>
  <si>
    <t>47.22.0</t>
  </si>
  <si>
    <t>47.23</t>
  </si>
  <si>
    <t>Commercio al dettaglio di pesci, crostacei e molluschi in esercizi specializzati</t>
  </si>
  <si>
    <t>47.23.0</t>
  </si>
  <si>
    <t>47.24</t>
  </si>
  <si>
    <t>Commercio al dettaglio di pane, torte, dolciumi e confetteria in esercizi specializzati</t>
  </si>
  <si>
    <t>47.24.1</t>
  </si>
  <si>
    <t>47.24.2</t>
  </si>
  <si>
    <t>47.25</t>
  </si>
  <si>
    <t>Commercio al dettaglio di bevande in esercizi specializzati</t>
  </si>
  <si>
    <t>47.25.0</t>
  </si>
  <si>
    <t>47.26</t>
  </si>
  <si>
    <t>Commercio al dettaglio di prodotti del tabacco in esercizi specializzati</t>
  </si>
  <si>
    <t>47.26.0</t>
  </si>
  <si>
    <t>47.29</t>
  </si>
  <si>
    <t>Commercio al dettaglio di altri prodotti alimentari in esercizi specializzati</t>
  </si>
  <si>
    <t>47.29.1</t>
  </si>
  <si>
    <t>47.29.2</t>
  </si>
  <si>
    <t>47.29.3</t>
  </si>
  <si>
    <t>47.29.9</t>
  </si>
  <si>
    <t>47.3</t>
  </si>
  <si>
    <t>COMMERCIO AL DETTAGLIO DI CARBURANTE PER AUTOTRAZIONE IN ESERCIZI SPECIALIZZATI</t>
  </si>
  <si>
    <t>47.30</t>
  </si>
  <si>
    <t>Commercio al dettaglio di carburante per autotrazione in esercizi specializzati</t>
  </si>
  <si>
    <t>47.30.0</t>
  </si>
  <si>
    <t>47.4</t>
  </si>
  <si>
    <t>COMMERCIO AL DETTAGLIO DI APPARECCHIATURE INFORMATICHE E PER LE TELECOMUNICAZIONI (ICT) IN ESERCIZI SPECIALIZZATI</t>
  </si>
  <si>
    <t>47.41</t>
  </si>
  <si>
    <t>47.41.0</t>
  </si>
  <si>
    <t>47.42</t>
  </si>
  <si>
    <t>47.42.0</t>
  </si>
  <si>
    <t>47.43</t>
  </si>
  <si>
    <t>Commercio al dettaglio di apparecchiature audio e video in esercizi specializzati</t>
  </si>
  <si>
    <t>47.43.0</t>
  </si>
  <si>
    <t>47.5</t>
  </si>
  <si>
    <t>COMMERCIO AL DETTAGLIO DI ALTRI PRODOTTI PER USO DOMESTICO IN ESERCIZI SPECIALIZZATI</t>
  </si>
  <si>
    <t>47.51</t>
  </si>
  <si>
    <t>Commercio al dettaglio di prodotti tessili in esercizi specializzati</t>
  </si>
  <si>
    <t>47.51.1</t>
  </si>
  <si>
    <t>47.51.2</t>
  </si>
  <si>
    <t>47.52</t>
  </si>
  <si>
    <t>Commercio al dettaglio di ferramenta, vernici, vetro piano e materiali da costruzione in esercizi specializzati</t>
  </si>
  <si>
    <t>47.52.1</t>
  </si>
  <si>
    <t>47.52.2</t>
  </si>
  <si>
    <t>47.52.3</t>
  </si>
  <si>
    <t>47.52.4</t>
  </si>
  <si>
    <t>47.53</t>
  </si>
  <si>
    <t>Commercio al dettaglio di tappeti, scendiletto e rivestimenti per pavimenti e pareti (moquette, linoleum) in esercizi specializzati</t>
  </si>
  <si>
    <t>47.53.1</t>
  </si>
  <si>
    <t>Commercio al dettaglio di tappeti, tende e tendine</t>
  </si>
  <si>
    <t>47.53.2</t>
  </si>
  <si>
    <t>47.54</t>
  </si>
  <si>
    <t>47.54.0</t>
  </si>
  <si>
    <t>47.59</t>
  </si>
  <si>
    <t>Commercio al dettaglio di mobili, di articoli per l'illuminazione e altri articoli per la casa in esercizi specializzati</t>
  </si>
  <si>
    <t>47.59.1</t>
  </si>
  <si>
    <t>47.59.2</t>
  </si>
  <si>
    <t>47.59.3</t>
  </si>
  <si>
    <t>47.59.4</t>
  </si>
  <si>
    <t>47.59.5</t>
  </si>
  <si>
    <t>47.59.6</t>
  </si>
  <si>
    <t>47.59.9</t>
  </si>
  <si>
    <t>Commercio al dettaglio di altri articoli diversi per uso domestico nca</t>
  </si>
  <si>
    <t>47.6</t>
  </si>
  <si>
    <t>COMMERCIO AL DETTAGLIO DI ARTICOLI CULTURALI E RICREATIVI IN ESERCIZI SPECIALIZZATI</t>
  </si>
  <si>
    <t>47.61</t>
  </si>
  <si>
    <t>Commercio al dettaglio di libri in esercizi specializzati</t>
  </si>
  <si>
    <t>47.61.0</t>
  </si>
  <si>
    <t>47.62</t>
  </si>
  <si>
    <t>Commercio al dettaglio di giornali e articoli di cartoleria in esercizi specializzati</t>
  </si>
  <si>
    <t>47.62.1</t>
  </si>
  <si>
    <t>47.62.2</t>
  </si>
  <si>
    <t>47.63</t>
  </si>
  <si>
    <t>47.63.0</t>
  </si>
  <si>
    <t>47.64</t>
  </si>
  <si>
    <t>Commercio al dettaglio di articoli sportivi in esercizi specializzati</t>
  </si>
  <si>
    <t>47.64.1</t>
  </si>
  <si>
    <t>47.64.2</t>
  </si>
  <si>
    <t>47.65</t>
  </si>
  <si>
    <t>Commercio al dettaglio di giochi e giocattoli in esercizi specializzati</t>
  </si>
  <si>
    <t>47.65.0</t>
  </si>
  <si>
    <t>47.7</t>
  </si>
  <si>
    <t>COMMERCIO AL DETTAGLIO DI ALTRI PRODOTTI IN ESERCIZI SPECIALIZZATI</t>
  </si>
  <si>
    <t>47.71</t>
  </si>
  <si>
    <t>Commercio al dettaglio di articoli di abbigliamento in esercizi specializzati</t>
  </si>
  <si>
    <t>47.71.1</t>
  </si>
  <si>
    <t>47.71.2</t>
  </si>
  <si>
    <t>47.71.3</t>
  </si>
  <si>
    <t>47.71.4</t>
  </si>
  <si>
    <t>47.71.5</t>
  </si>
  <si>
    <t>47.72</t>
  </si>
  <si>
    <t>Commercio al dettaglio di calzature e articoli in pelle in esercizi specializzati</t>
  </si>
  <si>
    <t>47.72.1</t>
  </si>
  <si>
    <t>47.72.2</t>
  </si>
  <si>
    <t>47.73</t>
  </si>
  <si>
    <t>Commercio al dettaglio di medicinali in esercizi specializzati</t>
  </si>
  <si>
    <t>47.73.1</t>
  </si>
  <si>
    <t>47.73.2</t>
  </si>
  <si>
    <t>47.74</t>
  </si>
  <si>
    <t>47.74.0</t>
  </si>
  <si>
    <t>47.75</t>
  </si>
  <si>
    <t>Commercio al dettaglio di cosmetici, di articoli di profumeria e di erboristeria in esercizi specializzati</t>
  </si>
  <si>
    <t>47.75.1</t>
  </si>
  <si>
    <t>47.75.2</t>
  </si>
  <si>
    <t>47.76</t>
  </si>
  <si>
    <t>Commercio al dettaglio di fiori, piante, semi, fertilizzanti, animali domestici e alimenti per animali domestici in esercizi specializzati</t>
  </si>
  <si>
    <t>47.76.1</t>
  </si>
  <si>
    <t>47.76.2</t>
  </si>
  <si>
    <t>47.77</t>
  </si>
  <si>
    <t>Commercio al dettaglio di orologi e articoli di gioielleria in esercizi specializzati</t>
  </si>
  <si>
    <t>47.77.0</t>
  </si>
  <si>
    <t>47.78</t>
  </si>
  <si>
    <t>Commercio al dettaglio di altri prodotti (esclusi quelli di seconda mano) in esercizi specializzati</t>
  </si>
  <si>
    <t>47.78.1</t>
  </si>
  <si>
    <t>47.78.2</t>
  </si>
  <si>
    <t>47.78.3</t>
  </si>
  <si>
    <t>Commercio al dettaglio di oggetti d'arte di culto e di decorazione, chincaglieria e bigiotteria</t>
  </si>
  <si>
    <t>47.78.4</t>
  </si>
  <si>
    <t>47.78.5</t>
  </si>
  <si>
    <t>47.78.6</t>
  </si>
  <si>
    <t>47.78.9</t>
  </si>
  <si>
    <t>Commercio al dettaglio di altri prodotti non alimentari</t>
  </si>
  <si>
    <t>47.79</t>
  </si>
  <si>
    <t>Commercio al dettaglio di articoli di seconda mano in negozi</t>
  </si>
  <si>
    <t>47.79.1</t>
  </si>
  <si>
    <t>47.79.2</t>
  </si>
  <si>
    <t>47.79.3</t>
  </si>
  <si>
    <t>47.79.4</t>
  </si>
  <si>
    <t>47.8</t>
  </si>
  <si>
    <t>COMMERCIO AL DETTAGLIO AMBULANTE</t>
  </si>
  <si>
    <t>47.81</t>
  </si>
  <si>
    <t>Commercio al dettaglio ambulante di prodotti alimentari e bevande</t>
  </si>
  <si>
    <t>47.81.0</t>
  </si>
  <si>
    <t>47.82</t>
  </si>
  <si>
    <t>Commercio al dettaglio ambulante di prodotti tessili, abbigliamento e calzature</t>
  </si>
  <si>
    <t>47.82.0</t>
  </si>
  <si>
    <t>Commercio al dettaglio ambulante di prodotti tessili, abbigliamento, calzature e pelletterie</t>
  </si>
  <si>
    <t>47.89</t>
  </si>
  <si>
    <t>Commercio al dettaglio ambulante di altri prodotti</t>
  </si>
  <si>
    <t>47.89.0</t>
  </si>
  <si>
    <t>47.9</t>
  </si>
  <si>
    <t>COMMERCIO AL DETTAGLIO AL DI FUORI DI NEGOZI, BANCHI E MERCATI</t>
  </si>
  <si>
    <t>47.91</t>
  </si>
  <si>
    <t>Commercio al dettaglio per corrispondenza o attraverso internet</t>
  </si>
  <si>
    <t>47.91.1</t>
  </si>
  <si>
    <t>47.91.2</t>
  </si>
  <si>
    <t>47.91.3</t>
  </si>
  <si>
    <t>47.99</t>
  </si>
  <si>
    <t>Altro commercio al dettaglio al di fuori di negozi, banchi o mercati</t>
  </si>
  <si>
    <t>47.99.1</t>
  </si>
  <si>
    <t>47.99.2</t>
  </si>
  <si>
    <t>H</t>
  </si>
  <si>
    <t>TRASPORTO E MAGAZZINAGGIO</t>
  </si>
  <si>
    <t>49</t>
  </si>
  <si>
    <t>TRASPORTO TERRESTRE E TRASPORTO MEDIANTE CONDOTTE</t>
  </si>
  <si>
    <t>49.1</t>
  </si>
  <si>
    <t>TRASPORTO FERROVIARIO DI PASSEGGERI (INTERURBANO)</t>
  </si>
  <si>
    <t>49.10</t>
  </si>
  <si>
    <t>49.10.0</t>
  </si>
  <si>
    <t>49.2</t>
  </si>
  <si>
    <t>TRASPORTO FERROVIARIO DI MERCI</t>
  </si>
  <si>
    <t>49.20</t>
  </si>
  <si>
    <t>49.20.0</t>
  </si>
  <si>
    <t>49.3</t>
  </si>
  <si>
    <t>ALTRI TRASPORTI TERRESTRI DI PASSEGGERI</t>
  </si>
  <si>
    <t>49.31</t>
  </si>
  <si>
    <t>49.31.0</t>
  </si>
  <si>
    <t>49.32</t>
  </si>
  <si>
    <t>Trasporto con taxi, noleggio di autovetture con conducente</t>
  </si>
  <si>
    <t>49.32.1</t>
  </si>
  <si>
    <t>49.32.2</t>
  </si>
  <si>
    <t>49.39</t>
  </si>
  <si>
    <t>Altri trasporti terrestri di passeggeri nca</t>
  </si>
  <si>
    <t>49.39.0</t>
  </si>
  <si>
    <t>49.4</t>
  </si>
  <si>
    <t>TRASPORTO DI MERCI SU STRADA E SERVIZI DI TRASLOCO</t>
  </si>
  <si>
    <t>49.41</t>
  </si>
  <si>
    <t>49.41.0</t>
  </si>
  <si>
    <t>49.42</t>
  </si>
  <si>
    <t>49.42.0</t>
  </si>
  <si>
    <t>49.5</t>
  </si>
  <si>
    <t>TRASPORTO MEDIANTE CONDOTTE</t>
  </si>
  <si>
    <t>49.50</t>
  </si>
  <si>
    <t>Trasporto mediante condotte</t>
  </si>
  <si>
    <t>49.50.1</t>
  </si>
  <si>
    <t>49.50.2</t>
  </si>
  <si>
    <t>50</t>
  </si>
  <si>
    <t>TRASPORTO MARITTIMO E PER VIE D'ACQUA</t>
  </si>
  <si>
    <t>50.1</t>
  </si>
  <si>
    <t>TRASPORTO MARITTIMO E COSTIERO DI PASSEGGERI</t>
  </si>
  <si>
    <t>50.10</t>
  </si>
  <si>
    <t>50.10.0</t>
  </si>
  <si>
    <t>50.2</t>
  </si>
  <si>
    <t>TRASPORTO MARITTIMO E COSTIERO DI MERCI</t>
  </si>
  <si>
    <t>50.20</t>
  </si>
  <si>
    <t>50.20.0</t>
  </si>
  <si>
    <t>50.3</t>
  </si>
  <si>
    <t>TRASPORTO DI PASSEGGERI PER VIE D'ACQUA INTERNE</t>
  </si>
  <si>
    <t>50.30</t>
  </si>
  <si>
    <t>Trasporto di passeggeri per vie d'acqua interne</t>
  </si>
  <si>
    <t>50.30.0</t>
  </si>
  <si>
    <t>50.4</t>
  </si>
  <si>
    <t>TRASPORTO DI MERCI PER VIE D'ACQUA INTERNE</t>
  </si>
  <si>
    <t>50.40</t>
  </si>
  <si>
    <t>50.40.0</t>
  </si>
  <si>
    <t>51</t>
  </si>
  <si>
    <t>TRASPORTO AEREO</t>
  </si>
  <si>
    <t>51.1</t>
  </si>
  <si>
    <t>TRASPORTO AEREO DI PASSEGGERI</t>
  </si>
  <si>
    <t>51.10</t>
  </si>
  <si>
    <t>Trasporto aereo di passeggeri</t>
  </si>
  <si>
    <t>51.10.1</t>
  </si>
  <si>
    <t>51.10.2</t>
  </si>
  <si>
    <t>51.2</t>
  </si>
  <si>
    <t>TRASPORTO AEREO DI MERCI E TRASPORTO SPAZIALE</t>
  </si>
  <si>
    <t>51.21</t>
  </si>
  <si>
    <t>51.21.0</t>
  </si>
  <si>
    <t>51.22</t>
  </si>
  <si>
    <t>51.22.0</t>
  </si>
  <si>
    <t>52</t>
  </si>
  <si>
    <t>MAGAZZINAGGIO E ATTIVITÀ DI SUPPORTO AI TRASPORTI</t>
  </si>
  <si>
    <t>52.1</t>
  </si>
  <si>
    <t>MAGAZZINAGGIO E CUSTODIA</t>
  </si>
  <si>
    <t>52.10</t>
  </si>
  <si>
    <t>Magazzinaggio e custodia</t>
  </si>
  <si>
    <t>52.10.1</t>
  </si>
  <si>
    <t>52.10.2</t>
  </si>
  <si>
    <t>52.2</t>
  </si>
  <si>
    <t>ATTIVITÀ DI SUPPORTO AI TRASPORTI</t>
  </si>
  <si>
    <t>52.21</t>
  </si>
  <si>
    <t>Attività dei servizi connessi ai trasporti terrestri</t>
  </si>
  <si>
    <t>52.21.1</t>
  </si>
  <si>
    <t>52.21.2</t>
  </si>
  <si>
    <t>52.21.3</t>
  </si>
  <si>
    <t>52.21.4</t>
  </si>
  <si>
    <t>52.21.5</t>
  </si>
  <si>
    <t>52.21.6</t>
  </si>
  <si>
    <t>52.21.9</t>
  </si>
  <si>
    <t>52.22</t>
  </si>
  <si>
    <t>Attività dei servizi connessi al trasporto marittimo e per vie d'acqua</t>
  </si>
  <si>
    <t>52.22.0</t>
  </si>
  <si>
    <t>52.23</t>
  </si>
  <si>
    <t>52.23.0</t>
  </si>
  <si>
    <t>52.24</t>
  </si>
  <si>
    <t>Movimentazione merci</t>
  </si>
  <si>
    <t>52.24.1</t>
  </si>
  <si>
    <t>52.24.2</t>
  </si>
  <si>
    <t>52.24.3</t>
  </si>
  <si>
    <t>52.24.4</t>
  </si>
  <si>
    <t>52.29</t>
  </si>
  <si>
    <t>Altre attività di supporto connesse ai trasporti</t>
  </si>
  <si>
    <t>52.29.1</t>
  </si>
  <si>
    <t>52.29.2</t>
  </si>
  <si>
    <t>Intermediari dei trasporti, servizi logistici</t>
  </si>
  <si>
    <t>53</t>
  </si>
  <si>
    <t>SERVIZI POSTALI E ATTIVITÀ DI CORRIERE</t>
  </si>
  <si>
    <t>53.1</t>
  </si>
  <si>
    <t>ATTIVITÀ POSTALI CON OBBLIGO DI SERVIZIO UNIVERSALE</t>
  </si>
  <si>
    <t>53.10</t>
  </si>
  <si>
    <t>53.10.0</t>
  </si>
  <si>
    <t>53.2</t>
  </si>
  <si>
    <t>ALTRE ATTIVITÀ POSTALI E DI CORRIERE</t>
  </si>
  <si>
    <t>53.20</t>
  </si>
  <si>
    <t>53.20.0</t>
  </si>
  <si>
    <t>I</t>
  </si>
  <si>
    <t>ATTIVITÀ DEI SERVIZI DI ALLOGGIO E DI RISTORAZIONE</t>
  </si>
  <si>
    <t>55</t>
  </si>
  <si>
    <t>ALLOGGIO</t>
  </si>
  <si>
    <t>55.1</t>
  </si>
  <si>
    <t>ALBERGHI E STRUTTURE SIMILI</t>
  </si>
  <si>
    <t>55.10</t>
  </si>
  <si>
    <t>Alberghi e strutture simili</t>
  </si>
  <si>
    <t>55.10.0</t>
  </si>
  <si>
    <t>55.2</t>
  </si>
  <si>
    <t>ALLOGGI PER VACANZE E ALTRE STRUTTURE PER BREVI SOGGIORNI</t>
  </si>
  <si>
    <t>55.20</t>
  </si>
  <si>
    <t>Alloggi per vacanze e altre strutture per brevi soggiorni</t>
  </si>
  <si>
    <t>55.20.1</t>
  </si>
  <si>
    <t>55.20.2</t>
  </si>
  <si>
    <t>55.20.3</t>
  </si>
  <si>
    <t>55.20.4</t>
  </si>
  <si>
    <t>55.20.5</t>
  </si>
  <si>
    <t>Affittacamere per brevi soggiorni, case ed appartamenti per vacanze, bed and breakfast, residence, alloggio connesso alle aziende agricole</t>
  </si>
  <si>
    <t>55.3</t>
  </si>
  <si>
    <t>AREE DI CAMPEGGIO E AREE ATTREZZATE PER CAMPER E ROULOTTE</t>
  </si>
  <si>
    <t>55.30</t>
  </si>
  <si>
    <t>55.30.0</t>
  </si>
  <si>
    <t>55.9</t>
  </si>
  <si>
    <t>ALTRI ALLOGGI</t>
  </si>
  <si>
    <t>55.90</t>
  </si>
  <si>
    <t>Altri alloggi</t>
  </si>
  <si>
    <t>55.90.1</t>
  </si>
  <si>
    <t>55.90.2</t>
  </si>
  <si>
    <t>56</t>
  </si>
  <si>
    <t>ATTIVITÀ DEI SERVIZI DI RISTORAZIONE</t>
  </si>
  <si>
    <t>56.1</t>
  </si>
  <si>
    <t>RISTORANTI E ATTIVITÀ DI RISTORAZIONE MOBILE</t>
  </si>
  <si>
    <t>56.10</t>
  </si>
  <si>
    <t>Ristoranti e attività di ristorazione mobile</t>
  </si>
  <si>
    <t>56.10.1</t>
  </si>
  <si>
    <t>Ristorazione con somministrazione; ristorazione connessa alle aziende agricole</t>
  </si>
  <si>
    <t>56.10.2</t>
  </si>
  <si>
    <t>56.10.3</t>
  </si>
  <si>
    <t>56.10.4</t>
  </si>
  <si>
    <t>Ristorazione ambulante e gelaterie ambulanti</t>
  </si>
  <si>
    <t>56.10.5</t>
  </si>
  <si>
    <t>56.2</t>
  </si>
  <si>
    <t>FORNITURA DI PASTI PREPARATI (CATERING) E ALTRI SERVIZI DI RISTORAZIONE</t>
  </si>
  <si>
    <t>56.21</t>
  </si>
  <si>
    <t>Fornitura di pasti preparati (catering per eventi)</t>
  </si>
  <si>
    <t>56.21.0</t>
  </si>
  <si>
    <t>56.29</t>
  </si>
  <si>
    <t>Mense e catering continuativo su base contrattuale</t>
  </si>
  <si>
    <t>56.29.1</t>
  </si>
  <si>
    <t>56.29.2</t>
  </si>
  <si>
    <t>56.3</t>
  </si>
  <si>
    <t>BAR E ALTRI ESERCIZI SIMILI SENZA CUCINA</t>
  </si>
  <si>
    <t>56.30</t>
  </si>
  <si>
    <t>56.30.0</t>
  </si>
  <si>
    <t>J</t>
  </si>
  <si>
    <t>SERVIZI DI INFORMAZIONE E COMUNICAZIONE</t>
  </si>
  <si>
    <t>58</t>
  </si>
  <si>
    <t>ATTIVITÀ EDITORIALI</t>
  </si>
  <si>
    <t>58.1</t>
  </si>
  <si>
    <t>EDIZIONE DI LIBRI, PERIODICI ED ALTRE ATTIVITÀ EDITORIALI</t>
  </si>
  <si>
    <t>58.11</t>
  </si>
  <si>
    <t>58.11.0</t>
  </si>
  <si>
    <t>58.12</t>
  </si>
  <si>
    <t>Pubblicazione di elenchi e mailing list</t>
  </si>
  <si>
    <t>58.12.0</t>
  </si>
  <si>
    <t>58.13</t>
  </si>
  <si>
    <t>58.13.0</t>
  </si>
  <si>
    <t>58.14</t>
  </si>
  <si>
    <t>58.14.0</t>
  </si>
  <si>
    <t>58.19</t>
  </si>
  <si>
    <t>58.19.0</t>
  </si>
  <si>
    <t>58.2</t>
  </si>
  <si>
    <t>EDIZIONE DI SOFTWARE</t>
  </si>
  <si>
    <t>58.21</t>
  </si>
  <si>
    <t>58.21.0</t>
  </si>
  <si>
    <t>58.29</t>
  </si>
  <si>
    <t>Edizione di altri software</t>
  </si>
  <si>
    <t>58.29.0</t>
  </si>
  <si>
    <t>59</t>
  </si>
  <si>
    <t>ATTIVITÀ DI PRODUZIONE CINEMATOGRAFICA, DI VIDEO E DI PROGRAMMI TELEVISIVI, DI REGISTRAZIONI MUSICALI E SONORE</t>
  </si>
  <si>
    <t>59.1</t>
  </si>
  <si>
    <t>ATTIVITÀ DI PRODUZIONE, POST-PRODUZIONE E DISTRIBUZIONE CINEMATOGRAFICA, DI VIDEO E DI PROGRAMMI TELEVISIVI</t>
  </si>
  <si>
    <t>59.11</t>
  </si>
  <si>
    <t>59.11.0</t>
  </si>
  <si>
    <t>59.12</t>
  </si>
  <si>
    <t>59.12.0</t>
  </si>
  <si>
    <t>59.13</t>
  </si>
  <si>
    <t>59.13.0</t>
  </si>
  <si>
    <t>59.14</t>
  </si>
  <si>
    <t>59.14.0</t>
  </si>
  <si>
    <t>59.2</t>
  </si>
  <si>
    <t>ATTIVITÀ DI REGISTRAZIONE SONORA E DI EDITORIA MUSICALE</t>
  </si>
  <si>
    <t>59.20</t>
  </si>
  <si>
    <t>Attività di registrazione sonora e di editoria musicale</t>
  </si>
  <si>
    <t>59.20.1</t>
  </si>
  <si>
    <t>59.20.2</t>
  </si>
  <si>
    <t>59.20.3</t>
  </si>
  <si>
    <t>60</t>
  </si>
  <si>
    <t>ATTIVITÀ DI PROGRAMMAZIONE E TRASMISSIONE</t>
  </si>
  <si>
    <t>60.1</t>
  </si>
  <si>
    <t>TRASMISSIONI RADIOFONICHE</t>
  </si>
  <si>
    <t>60.10</t>
  </si>
  <si>
    <t>60.10.0</t>
  </si>
  <si>
    <t>60.2</t>
  </si>
  <si>
    <t>ATTIVITÀ DI PROGRAMMAZIONE E TRASMISSIONI TELEVISIVE</t>
  </si>
  <si>
    <t>60.20</t>
  </si>
  <si>
    <t>Attività di programmazione e trasmissioni televisive</t>
  </si>
  <si>
    <t>60.20.0</t>
  </si>
  <si>
    <t>61</t>
  </si>
  <si>
    <t>TELECOMUNICAZIONI</t>
  </si>
  <si>
    <t>61.1</t>
  </si>
  <si>
    <t>TELECOMUNICAZIONI FISSE</t>
  </si>
  <si>
    <t>61.10</t>
  </si>
  <si>
    <t>61.10.0</t>
  </si>
  <si>
    <t>61.2</t>
  </si>
  <si>
    <t>TELECOMUNICAZIONI MOBILI</t>
  </si>
  <si>
    <t>61.20</t>
  </si>
  <si>
    <t>61.20.0</t>
  </si>
  <si>
    <t>61.3</t>
  </si>
  <si>
    <t>TELECOMUNICAZIONI SATELLITARI</t>
  </si>
  <si>
    <t>61.30</t>
  </si>
  <si>
    <t>61.30.0</t>
  </si>
  <si>
    <t>61.9</t>
  </si>
  <si>
    <t>ALTRE ATTIVITÀ DI TELECOMUNICAZIONE</t>
  </si>
  <si>
    <t>61.90</t>
  </si>
  <si>
    <t>Altre attività di telecomunicazione</t>
  </si>
  <si>
    <t>61.90.1</t>
  </si>
  <si>
    <t>61.90.2</t>
  </si>
  <si>
    <t>61.90.9</t>
  </si>
  <si>
    <t>Altre attività connesse alle telecomunicazioni</t>
  </si>
  <si>
    <t>62</t>
  </si>
  <si>
    <t>PRODUZIONE DI SOFTWARE, CONSULENZA INFORMATICA E ATTIVITÀ CONNESSE</t>
  </si>
  <si>
    <t>62.0</t>
  </si>
  <si>
    <t>62.01</t>
  </si>
  <si>
    <t>62.01.0</t>
  </si>
  <si>
    <t>62.02</t>
  </si>
  <si>
    <t>62.02.0</t>
  </si>
  <si>
    <t>62.03</t>
  </si>
  <si>
    <t>Gestione di strutture informatizzate</t>
  </si>
  <si>
    <t>62.03.0</t>
  </si>
  <si>
    <t>62.09</t>
  </si>
  <si>
    <t>Altre attività dei servizi connessi alle tecnologie dell'informatica</t>
  </si>
  <si>
    <t>62.09.0</t>
  </si>
  <si>
    <t>63</t>
  </si>
  <si>
    <t>ATTIVITÀ DEI SERVIZI D'INFORMAZIONE E ALTRI SERVIZI INFORMATICI</t>
  </si>
  <si>
    <t>63.1</t>
  </si>
  <si>
    <t>ELABORAZIONE DEI DATI, HOSTING E ATTIVITÀ CONNESSE; PORTALI WEB</t>
  </si>
  <si>
    <t>63.11</t>
  </si>
  <si>
    <t>Elaborazione dei dati, hosting e attività connesse</t>
  </si>
  <si>
    <t>63.11.1</t>
  </si>
  <si>
    <t>Elaborazione dati</t>
  </si>
  <si>
    <t>63.11.2</t>
  </si>
  <si>
    <t>63.11.3</t>
  </si>
  <si>
    <t>63.12</t>
  </si>
  <si>
    <t>63.12.0</t>
  </si>
  <si>
    <t>63.9</t>
  </si>
  <si>
    <t>ALTRE ATTIVITÀ DEI SERVIZI D'INFORMAZIONE</t>
  </si>
  <si>
    <t>63.91</t>
  </si>
  <si>
    <t>63.91.0</t>
  </si>
  <si>
    <t>63.99</t>
  </si>
  <si>
    <t>63.99.0</t>
  </si>
  <si>
    <t>K</t>
  </si>
  <si>
    <t>ATTIVITÀ FINANZIARIE E ASSICURATIVE</t>
  </si>
  <si>
    <t>64</t>
  </si>
  <si>
    <t>ATTIVITÀ DI SERVIZI FINANZIARI (ESCLUSE LE ASSICURAZIONI E I FONDI PENSIONE)</t>
  </si>
  <si>
    <t>64.1</t>
  </si>
  <si>
    <t>INTERMEDIAZIONE MONETARIA</t>
  </si>
  <si>
    <t>64.11</t>
  </si>
  <si>
    <t>Attività delle banche centrali</t>
  </si>
  <si>
    <t>64.11.0</t>
  </si>
  <si>
    <t>64.19</t>
  </si>
  <si>
    <t>Altre intermediazioni monetarie</t>
  </si>
  <si>
    <t>64.19.1</t>
  </si>
  <si>
    <t>64.19.2</t>
  </si>
  <si>
    <t>64.19.3</t>
  </si>
  <si>
    <t>64.19.4</t>
  </si>
  <si>
    <t>64.2</t>
  </si>
  <si>
    <t>ATTIVITÀ DELLE SOCIETÀ DI PARTECIPAZIONE (HOLDING)</t>
  </si>
  <si>
    <t>64.20</t>
  </si>
  <si>
    <t>64.20.0</t>
  </si>
  <si>
    <t>64.3</t>
  </si>
  <si>
    <t>SOCIETÀ FIDUCIARIE, FONDI E ALTRE SOCIETÀ SIMILI</t>
  </si>
  <si>
    <t>64.30</t>
  </si>
  <si>
    <t>Società fiduciarie, fondi e altre società simili</t>
  </si>
  <si>
    <t>64.30.1</t>
  </si>
  <si>
    <t>64.30.2</t>
  </si>
  <si>
    <t>64.9</t>
  </si>
  <si>
    <t>ALTRE ATTIVITÀ DI SERVIZI FINANZIARI (ESCLUSE LE ASSICURAZIONI E I FONDI PENSIONE)</t>
  </si>
  <si>
    <t>64.91</t>
  </si>
  <si>
    <t>64.91.0</t>
  </si>
  <si>
    <t>64.92</t>
  </si>
  <si>
    <t>Altre attività creditizie</t>
  </si>
  <si>
    <t>64.92.0</t>
  </si>
  <si>
    <t>64.99</t>
  </si>
  <si>
    <t>Altre attività di servizi finanziari nca (escluse le assicurazioni e i fondi pensione)</t>
  </si>
  <si>
    <t>64.99.1</t>
  </si>
  <si>
    <t>64.99.2</t>
  </si>
  <si>
    <t>64.99.3</t>
  </si>
  <si>
    <t>64.99.4</t>
  </si>
  <si>
    <t>64.99.5</t>
  </si>
  <si>
    <t>64.99.6</t>
  </si>
  <si>
    <t>65</t>
  </si>
  <si>
    <t>ASSICURAZIONI, RIASSICURAZIONI E FONDI PENSIONE (ESCLUSE LE ASSICURAZIONI SOCIALI OBBLIGATORIE)</t>
  </si>
  <si>
    <t>65.1</t>
  </si>
  <si>
    <t>ASSICURAZIONI</t>
  </si>
  <si>
    <t>65.11</t>
  </si>
  <si>
    <t>65.11.0</t>
  </si>
  <si>
    <t>65.12</t>
  </si>
  <si>
    <t>65.12.0</t>
  </si>
  <si>
    <t>65.2</t>
  </si>
  <si>
    <t>RIASSICURAZIONI</t>
  </si>
  <si>
    <t>65.20</t>
  </si>
  <si>
    <t>Riassicurazioni</t>
  </si>
  <si>
    <t>65.20.0</t>
  </si>
  <si>
    <t>65.3</t>
  </si>
  <si>
    <t>FONDI PENSIONE</t>
  </si>
  <si>
    <t>65.30</t>
  </si>
  <si>
    <t xml:space="preserve">Fondi pensione </t>
  </si>
  <si>
    <t>65.30.1</t>
  </si>
  <si>
    <t>65.30.2</t>
  </si>
  <si>
    <t>65.30.3</t>
  </si>
  <si>
    <t>66</t>
  </si>
  <si>
    <t>ATTIVITÀ AUSILIARIE DEI SERVIZI FINANZIARI E DELLE ATTIVITÀ ASSICURATIVE</t>
  </si>
  <si>
    <t>66.1</t>
  </si>
  <si>
    <t>ATTIVITÀ AUSILIARIE DEI SERVIZI FINANZIARI (ESCLUSE LE ASSICURAZIONI E I FONDI PENSIONE)</t>
  </si>
  <si>
    <t>66.11</t>
  </si>
  <si>
    <t>66.11.0</t>
  </si>
  <si>
    <t>66.12</t>
  </si>
  <si>
    <t>66.12.0</t>
  </si>
  <si>
    <t>66.19</t>
  </si>
  <si>
    <t>Altre attività ausiliarie dei servizi finanziari (escluse le assicurazioni e i fondi pensione)</t>
  </si>
  <si>
    <t>66.19.1</t>
  </si>
  <si>
    <t>66.19.2</t>
  </si>
  <si>
    <t>Attività di promotori e mediatori finanziari</t>
  </si>
  <si>
    <t>66.19.3</t>
  </si>
  <si>
    <t>66.19.4</t>
  </si>
  <si>
    <t>66.19.5</t>
  </si>
  <si>
    <t>66.2</t>
  </si>
  <si>
    <t>ATTIVITÀ AUSILIARIE DELLE ASSICURAZIONI E DEI FONDI PENSIONE</t>
  </si>
  <si>
    <t>66.21</t>
  </si>
  <si>
    <t>Valutazione dei rischi e dei danni</t>
  </si>
  <si>
    <t>66.21.0</t>
  </si>
  <si>
    <t>66.22</t>
  </si>
  <si>
    <t>Attività di agenti e mediatori di assicurazioni</t>
  </si>
  <si>
    <t>66.22.0</t>
  </si>
  <si>
    <t>Attività degli agenti e broker delle assicurazioni</t>
  </si>
  <si>
    <t>66.29</t>
  </si>
  <si>
    <t>Altre attività ausiliarie delle assicurazioni e dei fondi pensione</t>
  </si>
  <si>
    <t>66.29.0</t>
  </si>
  <si>
    <t>66.3</t>
  </si>
  <si>
    <t>ATTIVITÀ DI GESTIONE DEI FONDI</t>
  </si>
  <si>
    <t>66.30</t>
  </si>
  <si>
    <t>Attività di gestione dei fondi</t>
  </si>
  <si>
    <t>66.30.0</t>
  </si>
  <si>
    <t>L</t>
  </si>
  <si>
    <t>ATTIVITA' IMMOBILIARI</t>
  </si>
  <si>
    <t>68</t>
  </si>
  <si>
    <t>ATTIVITÀ IMMOBILIARI</t>
  </si>
  <si>
    <t>68.1</t>
  </si>
  <si>
    <t>COMPRAVENDITA DI BENI IMMOBILI EFFETTUATA SU BENI PROPRI</t>
  </si>
  <si>
    <t>68.10</t>
  </si>
  <si>
    <t>68.10.0</t>
  </si>
  <si>
    <t>68.2</t>
  </si>
  <si>
    <t xml:space="preserve">AFFITTO E GESTIONE DI IMMOBILI DI PROPRIETÀ O IN LEASING </t>
  </si>
  <si>
    <t>68.20</t>
  </si>
  <si>
    <t>Affitto e gestione di immobili di proprietà o in leasing</t>
  </si>
  <si>
    <t>68.20.0</t>
  </si>
  <si>
    <t>68.3</t>
  </si>
  <si>
    <t>ATTIVITÀ IMMOBILIARI PER CONTO TERZI</t>
  </si>
  <si>
    <t>68.31</t>
  </si>
  <si>
    <t>68.31.0</t>
  </si>
  <si>
    <t>68.32</t>
  </si>
  <si>
    <t>Gestione di immobili per conto terzi</t>
  </si>
  <si>
    <t>68.32.0</t>
  </si>
  <si>
    <t>M</t>
  </si>
  <si>
    <t>ATTIVITÀ PROFESSIONALI, SCIENTIFICHE E TECNICHE</t>
  </si>
  <si>
    <t>69</t>
  </si>
  <si>
    <t>ATTIVITÀ LEGALI E CONTABILITÀ</t>
  </si>
  <si>
    <t>69.1</t>
  </si>
  <si>
    <t>ATTIVITÀ DEGLI STUDI LEGALI</t>
  </si>
  <si>
    <t>69.10</t>
  </si>
  <si>
    <t>Attività degli studi legali e notarili</t>
  </si>
  <si>
    <t>69.10.1</t>
  </si>
  <si>
    <t>69.10.2</t>
  </si>
  <si>
    <t>69.2</t>
  </si>
  <si>
    <t>CONTABILITÀ, CONTROLLO E REVISIONE CONTABILE, CONSULENZA IN MATERIA FISCALE E DEL LAVORO</t>
  </si>
  <si>
    <t>69.20</t>
  </si>
  <si>
    <t>Contabilità, controllo e revisione contabile, consulenza in materia fiscale e del lavoro</t>
  </si>
  <si>
    <t>69.20.1</t>
  </si>
  <si>
    <t>Attività degli studi commerciali, tributari e revisione contabile</t>
  </si>
  <si>
    <t>69.20.2</t>
  </si>
  <si>
    <t>69.20.3</t>
  </si>
  <si>
    <t>70</t>
  </si>
  <si>
    <t xml:space="preserve">ATTIVITÀ DI DIREZIONE AZIENDALE E DI CONSULENZA GESTIONALE </t>
  </si>
  <si>
    <t>70.1</t>
  </si>
  <si>
    <t>ATTIVITÀ DI DIREZIONE AZIENDALE</t>
  </si>
  <si>
    <t>70.10</t>
  </si>
  <si>
    <t>70.10.0</t>
  </si>
  <si>
    <t>70.2</t>
  </si>
  <si>
    <t>ATTIVITÀ DI CONSULENZA GESTIONALE</t>
  </si>
  <si>
    <t>70.21</t>
  </si>
  <si>
    <t>70.21.0</t>
  </si>
  <si>
    <t>70.22</t>
  </si>
  <si>
    <t>Consulenza imprenditoriale e altra consulenza amministrativo-gestionale</t>
  </si>
  <si>
    <t>70.22.0</t>
  </si>
  <si>
    <t>Consulenza imprenditoriale e altra consulenza amministrativo-gestionale e pianificazione aziendale</t>
  </si>
  <si>
    <t>71</t>
  </si>
  <si>
    <t>ATTIVITÀ DEGLI STUDI DI ARCHITETTURA E D'INGEGNERIA; COLLAUDI ED ANALISI TECNICHE</t>
  </si>
  <si>
    <t>71.1</t>
  </si>
  <si>
    <t>ATTIVITÀ DEGLI STUDI DI ARCHITETTURA, INGEGNERIA ED ALTRI STUDI TECNICI</t>
  </si>
  <si>
    <t>71.11</t>
  </si>
  <si>
    <t>71.11.0</t>
  </si>
  <si>
    <t>71.12</t>
  </si>
  <si>
    <t>Attività degli studi d'ingegneria ed altri studi tecnici</t>
  </si>
  <si>
    <t>71.12.1</t>
  </si>
  <si>
    <t>71.12.2</t>
  </si>
  <si>
    <t>71.12.3</t>
  </si>
  <si>
    <t>71.12.4</t>
  </si>
  <si>
    <t>71.12.5</t>
  </si>
  <si>
    <t>71.2</t>
  </si>
  <si>
    <t>COLLAUDI ED ANALISI TECNICHE</t>
  </si>
  <si>
    <t>71.20</t>
  </si>
  <si>
    <t>Collaudi ed analisi tecniche</t>
  </si>
  <si>
    <t>71.20.1</t>
  </si>
  <si>
    <t>Collaudi ed analisi tecniche di prodotti</t>
  </si>
  <si>
    <t>71.20.2</t>
  </si>
  <si>
    <t>72</t>
  </si>
  <si>
    <t>RICERCA SCIENTIFICA E SVILUPPO</t>
  </si>
  <si>
    <t>72.1</t>
  </si>
  <si>
    <t>RICERCA E SVILUPPO SPERIMENTALE NEL CAMPO DELLE SCIENZE NATURALI E DELL'INGEGNERIA</t>
  </si>
  <si>
    <t>72.11</t>
  </si>
  <si>
    <t>72.11.0</t>
  </si>
  <si>
    <t>72.19</t>
  </si>
  <si>
    <t>Altre attività di ricerca e sviluppo sperimentale nel campo delle scienze naturali e dell'ingegneria</t>
  </si>
  <si>
    <t>72.19.0</t>
  </si>
  <si>
    <t>72.2</t>
  </si>
  <si>
    <t>RICERCA E SVILUPPO SPERIMENTALE NEL CAMPO DELLE SCIENZE SOCIALI E UMANISTICHE</t>
  </si>
  <si>
    <t>72.20</t>
  </si>
  <si>
    <t>72.20.0</t>
  </si>
  <si>
    <t>73</t>
  </si>
  <si>
    <t>PUBBLICITÀ E RICERCHE DI MERCATO</t>
  </si>
  <si>
    <t>73.1</t>
  </si>
  <si>
    <t>PUBBLICITÀ</t>
  </si>
  <si>
    <t>73.11</t>
  </si>
  <si>
    <t>Agenzie pubblicitarie</t>
  </si>
  <si>
    <t>73.11.0</t>
  </si>
  <si>
    <t>73.12</t>
  </si>
  <si>
    <t>73.12.0</t>
  </si>
  <si>
    <t>73.2</t>
  </si>
  <si>
    <t>RICERCHE DI MERCATO E SONDAGGI DI OPINIONE</t>
  </si>
  <si>
    <t>73.20</t>
  </si>
  <si>
    <t>73.20.0</t>
  </si>
  <si>
    <t>74</t>
  </si>
  <si>
    <t>ALTRE ATTIVITÀ PROFESSIONALI, SCIENTIFICHE E TECNICHE</t>
  </si>
  <si>
    <t>74.1</t>
  </si>
  <si>
    <t>ATTIVITÀ DI DESIGN SPECIALIZZATE</t>
  </si>
  <si>
    <t>74.10</t>
  </si>
  <si>
    <t>Attività di design specializzate</t>
  </si>
  <si>
    <t>74.10.1</t>
  </si>
  <si>
    <t>74.10.2</t>
  </si>
  <si>
    <t>Attività dei disegnatori grafici</t>
  </si>
  <si>
    <t>74.10.3</t>
  </si>
  <si>
    <t>74.10.9</t>
  </si>
  <si>
    <t>74.2</t>
  </si>
  <si>
    <t>ATTIVITÀ FOTOGRAFICHE</t>
  </si>
  <si>
    <t>74.20</t>
  </si>
  <si>
    <t>Attività fotografiche</t>
  </si>
  <si>
    <t>74.20.1</t>
  </si>
  <si>
    <t>Attività di riprese fotografiche</t>
  </si>
  <si>
    <t>74.20.2</t>
  </si>
  <si>
    <t>74.3</t>
  </si>
  <si>
    <t>TRADUZIONE E INTERPRETARIATO</t>
  </si>
  <si>
    <t>74.30</t>
  </si>
  <si>
    <t>74.30.0</t>
  </si>
  <si>
    <t>74.9</t>
  </si>
  <si>
    <t>ALTRE ATTIVITÀ PROFESSIONALI, SCIENTIFICHE E TECNICHE NCA</t>
  </si>
  <si>
    <t>74.90</t>
  </si>
  <si>
    <t>Altre attività professionali, scientifiche e tecniche nca</t>
  </si>
  <si>
    <t>74.90.1</t>
  </si>
  <si>
    <t>Consulenza agraria</t>
  </si>
  <si>
    <t>74.90.2</t>
  </si>
  <si>
    <t>Consulenza in materia di sicurezza</t>
  </si>
  <si>
    <t>74.90.9</t>
  </si>
  <si>
    <t>Altre attività di assistenza e consulenza professionale, scientifica e tecnica nca</t>
  </si>
  <si>
    <t>75</t>
  </si>
  <si>
    <t>SERVIZI VETERINARI</t>
  </si>
  <si>
    <t>75.0</t>
  </si>
  <si>
    <t>75.00</t>
  </si>
  <si>
    <t>75.00.0</t>
  </si>
  <si>
    <t>N</t>
  </si>
  <si>
    <t>NOLEGGIO, AGENZIE DI VIAGGIO, SERVIZI DI SUPPORTO ALLE IMPRESE</t>
  </si>
  <si>
    <t>77</t>
  </si>
  <si>
    <t>ATTIVITÀ DI NOLEGGIO E LEASING OPERATIVO</t>
  </si>
  <si>
    <t>77.1</t>
  </si>
  <si>
    <t>NOLEGGIO DI AUTOVEICOLI</t>
  </si>
  <si>
    <t>77.11</t>
  </si>
  <si>
    <t>77.11.0</t>
  </si>
  <si>
    <t>77.12</t>
  </si>
  <si>
    <t>77.12.0</t>
  </si>
  <si>
    <t>77.2</t>
  </si>
  <si>
    <t>NOLEGGIO DI BENI PER USO PERSONALE E PER LA CASA</t>
  </si>
  <si>
    <t>77.21</t>
  </si>
  <si>
    <t>Noleggio di attrezzature sportive e ricreative</t>
  </si>
  <si>
    <t>77.21.0</t>
  </si>
  <si>
    <t>77.22</t>
  </si>
  <si>
    <t>Noleggio di videocassette e dischi</t>
  </si>
  <si>
    <t>77.22.0</t>
  </si>
  <si>
    <t>77.29</t>
  </si>
  <si>
    <t>Noleggio di altri beni per uso personale e domestico (escluse le attrezzature sportive e ricreative)</t>
  </si>
  <si>
    <t>77.29.1</t>
  </si>
  <si>
    <t>77.29.9</t>
  </si>
  <si>
    <t>77.3</t>
  </si>
  <si>
    <t>NOLEGGIO DI ALTRE MACCHINE, ATTREZZATURE E BENI MATERIALI</t>
  </si>
  <si>
    <t>77.31</t>
  </si>
  <si>
    <t>77.31.0</t>
  </si>
  <si>
    <t>77.32</t>
  </si>
  <si>
    <t>77.32.0</t>
  </si>
  <si>
    <t>77.33</t>
  </si>
  <si>
    <t>77.33.0</t>
  </si>
  <si>
    <t>77.34</t>
  </si>
  <si>
    <t xml:space="preserve">Noleggio di mezzi di trasporto marittimo e fluviale </t>
  </si>
  <si>
    <t>77.34.0</t>
  </si>
  <si>
    <t>77.35</t>
  </si>
  <si>
    <t>77.35.0</t>
  </si>
  <si>
    <t>77.39</t>
  </si>
  <si>
    <t>Noleggio di altre macchine, attrezzature e beni materiali nca</t>
  </si>
  <si>
    <t>77.39.1</t>
  </si>
  <si>
    <t>77.39.9</t>
  </si>
  <si>
    <t>Noleggio di altre macchine e attrezzature</t>
  </si>
  <si>
    <t>77.4</t>
  </si>
  <si>
    <t>CONCESSIONE DEI DIRITTI DI SFRUTTAMENTO DI PROPRIETÀ INTELLETTUALE E PRODOTTI SIMILI (ESCLUSE LE OPERE PROTETTE DAL COPYRIGHT)</t>
  </si>
  <si>
    <t>77.40</t>
  </si>
  <si>
    <t>77.40.0</t>
  </si>
  <si>
    <t>78</t>
  </si>
  <si>
    <t xml:space="preserve">ATTIVITÀ DI RICERCA, SELEZIONE, FORNITURA DI PERSONALE </t>
  </si>
  <si>
    <t>78.1</t>
  </si>
  <si>
    <t>ATTIVITÀ DI AGENZIE DI COLLOCAMENTO</t>
  </si>
  <si>
    <t>78.10</t>
  </si>
  <si>
    <t>Attività di agenzie di collocamento</t>
  </si>
  <si>
    <t>78.10.0</t>
  </si>
  <si>
    <t>78.2</t>
  </si>
  <si>
    <t>ATTIVITÀ DELLE AGENZIE DI LAVORO TEMPORANEO (INTERINALE)</t>
  </si>
  <si>
    <t>78.20</t>
  </si>
  <si>
    <t>Attività delle agenzie di lavoro temporaneo (interinale)</t>
  </si>
  <si>
    <t>78.20.0</t>
  </si>
  <si>
    <t>78.3</t>
  </si>
  <si>
    <t>ALTRE ATTIVITÀ DI FORNITURA E GESTIONE DI RISORSE UMANE</t>
  </si>
  <si>
    <t>78.30</t>
  </si>
  <si>
    <t>Altre attività di fornitura e gestione di risorse umane</t>
  </si>
  <si>
    <t>78.30.0</t>
  </si>
  <si>
    <t>79</t>
  </si>
  <si>
    <t>ATTIVITÀ DEI SERVIZI DELLE AGENZIE DI VIAGGIO, DEI TOUR OPERATOR E SERVIZI DI PRENOTAZIONE E ATTIVITÀ CONNESSE</t>
  </si>
  <si>
    <t>79.1</t>
  </si>
  <si>
    <t>ATTIVITÀ DELLE AGENZIE DI VIAGGIO E DEI TOUR OPERATOR</t>
  </si>
  <si>
    <t>79.11</t>
  </si>
  <si>
    <t>79.11.0</t>
  </si>
  <si>
    <t>79.12</t>
  </si>
  <si>
    <t>79.12.0</t>
  </si>
  <si>
    <t>79.9</t>
  </si>
  <si>
    <t>ALTRI SERVIZI DI PRENOTAZIONE E ATTIVITÀ CONNESSE</t>
  </si>
  <si>
    <t>79.90</t>
  </si>
  <si>
    <t>Altri servizi di prenotazione e altre attività di assistenza turistica non svolte dalle agenzie di viaggio</t>
  </si>
  <si>
    <t>79.90.1</t>
  </si>
  <si>
    <t>79.90.2</t>
  </si>
  <si>
    <t>80</t>
  </si>
  <si>
    <t>SERVIZI DI VIGILANZA E INVESTIGAZIONE</t>
  </si>
  <si>
    <t>80.1</t>
  </si>
  <si>
    <t>SERVIZI DI VIGILANZA PRIVATA</t>
  </si>
  <si>
    <t>80.10</t>
  </si>
  <si>
    <t>80.10.0</t>
  </si>
  <si>
    <t>80.2</t>
  </si>
  <si>
    <t>SERVIZI CONNESSI AI SISTEMI DI VIGILANZA</t>
  </si>
  <si>
    <t>80.20</t>
  </si>
  <si>
    <t>80.20.0</t>
  </si>
  <si>
    <t>80.3</t>
  </si>
  <si>
    <t>SERVIZI INVESTIGATIVI PRIVATI</t>
  </si>
  <si>
    <t>80.30</t>
  </si>
  <si>
    <t>Servizi investigativi privati</t>
  </si>
  <si>
    <t>80.30.0</t>
  </si>
  <si>
    <t>81</t>
  </si>
  <si>
    <t>ATTIVITÀ DI SERVIZI PER EDIFICI E PAESAGGIO</t>
  </si>
  <si>
    <t>81.1</t>
  </si>
  <si>
    <t>SERVIZI INTEGRATI DI GESTIONE AGLI EDIFICI</t>
  </si>
  <si>
    <t>81.10</t>
  </si>
  <si>
    <t>81.10.0</t>
  </si>
  <si>
    <t>81.2</t>
  </si>
  <si>
    <t>ATTIVITÀ DI PULIZIA E DISINFESTAZIONE</t>
  </si>
  <si>
    <t>81.21</t>
  </si>
  <si>
    <t>81.21.0</t>
  </si>
  <si>
    <t>81.22</t>
  </si>
  <si>
    <t>Attività di pulizia specializzata di edifici e di impianti e macchinari industriali</t>
  </si>
  <si>
    <t>81.22.0</t>
  </si>
  <si>
    <t>81.29</t>
  </si>
  <si>
    <t>Altre attività di pulizia</t>
  </si>
  <si>
    <t>81.29.1</t>
  </si>
  <si>
    <t>81.29.9</t>
  </si>
  <si>
    <t>Attività di pulizia nca</t>
  </si>
  <si>
    <t>81.3</t>
  </si>
  <si>
    <t>CURA E MANUTENZIONE DEL PAESAGGIO</t>
  </si>
  <si>
    <t>81.30</t>
  </si>
  <si>
    <t>Cura e manutenzione del paesaggio</t>
  </si>
  <si>
    <t>81.30.0</t>
  </si>
  <si>
    <t>82</t>
  </si>
  <si>
    <t>ATTIVITÀ DI SUPPORTO PER LE FUNZIONI D'UFFICIO E ALTRI SERVIZI DI SUPPORTO ALLE IMPRESE</t>
  </si>
  <si>
    <t>82.1</t>
  </si>
  <si>
    <t>ATTIVITÀ DI SUPPORTO PER LE FUNZIONI D'UFFICIO</t>
  </si>
  <si>
    <t>82.11</t>
  </si>
  <si>
    <t>82.11.0</t>
  </si>
  <si>
    <t>Servizi integrati di supporto per le funzioni d'ufficio; uffici-residence</t>
  </si>
  <si>
    <t>82.19</t>
  </si>
  <si>
    <t>82.19.0</t>
  </si>
  <si>
    <t>82.2</t>
  </si>
  <si>
    <t>ATTIVITÀ DEI CALL CENTER</t>
  </si>
  <si>
    <t>82.20</t>
  </si>
  <si>
    <t>82.20.0</t>
  </si>
  <si>
    <t>82.3</t>
  </si>
  <si>
    <t>ORGANIZZAZIONE DI CONVEGNI E FIERE</t>
  </si>
  <si>
    <t>82.30</t>
  </si>
  <si>
    <t>82.30.0</t>
  </si>
  <si>
    <t>82.9</t>
  </si>
  <si>
    <t>SERVIZI DI SUPPORTO ALLE IMPRESE NCA</t>
  </si>
  <si>
    <t>82.91</t>
  </si>
  <si>
    <t>Attività di agenzie di recupero crediti; agenzie di informazioni commerciali</t>
  </si>
  <si>
    <t>82.91.1</t>
  </si>
  <si>
    <t>82.91.2</t>
  </si>
  <si>
    <t>82.92</t>
  </si>
  <si>
    <t>Attività di imballaggio e confezionamento per conto terzi</t>
  </si>
  <si>
    <t>82.92.1</t>
  </si>
  <si>
    <t>82.92.2</t>
  </si>
  <si>
    <t>82.99</t>
  </si>
  <si>
    <t>Altri servizi di supporto alle imprese nca</t>
  </si>
  <si>
    <t>82.99.1</t>
  </si>
  <si>
    <t>82.99.2</t>
  </si>
  <si>
    <t>82.99.3</t>
  </si>
  <si>
    <t>82.99.4</t>
  </si>
  <si>
    <t>82.99.9</t>
  </si>
  <si>
    <t>Altri servizi di sostegno alle imprese</t>
  </si>
  <si>
    <t>O</t>
  </si>
  <si>
    <t>AMMINISTRAZIONE PUBBLICA E DIFESA; ASSICURAZIONE SOCIALE OBBLIGATORIA</t>
  </si>
  <si>
    <t>84</t>
  </si>
  <si>
    <t>84.1</t>
  </si>
  <si>
    <t>AMMINISTRAZIONE PUBBLICA: AMMINISTRAZIONE GENERALE, ECONOMICA E SOCIALE</t>
  </si>
  <si>
    <t>84.11</t>
  </si>
  <si>
    <t>Attività generali di amministrazione pubblica</t>
  </si>
  <si>
    <t>84.11.1</t>
  </si>
  <si>
    <t>84.11.2</t>
  </si>
  <si>
    <t>84.12</t>
  </si>
  <si>
    <t>Regolamentazione delle attività relative alla fornitura di servizi di assistenza sanitaria, dell'istruzione, di servizi culturali e ad altri servizi sociali (esclusa l'assicurazione sociale obbligatoria)</t>
  </si>
  <si>
    <t>84.12.1</t>
  </si>
  <si>
    <t>84.12.2</t>
  </si>
  <si>
    <t>84.12.3</t>
  </si>
  <si>
    <t>84.12.4</t>
  </si>
  <si>
    <t>84.13</t>
  </si>
  <si>
    <t>Regolamentazione delle attività che contribuiscono ad una più efficiente gestione delle attività economiche</t>
  </si>
  <si>
    <t>84.13.1</t>
  </si>
  <si>
    <t>84.13.2</t>
  </si>
  <si>
    <t>84.13.3</t>
  </si>
  <si>
    <t>84.13.4</t>
  </si>
  <si>
    <t>84.13.5</t>
  </si>
  <si>
    <t>84.13.6</t>
  </si>
  <si>
    <t>84.13.7</t>
  </si>
  <si>
    <t>84.13.8</t>
  </si>
  <si>
    <t>84.13.9</t>
  </si>
  <si>
    <t>84.2</t>
  </si>
  <si>
    <t>SERVIZI COLLETTIVI DELLE AMMINISTRAZIONI PUBBLICHE</t>
  </si>
  <si>
    <t>84.21</t>
  </si>
  <si>
    <t>84.21.0</t>
  </si>
  <si>
    <t>84.22</t>
  </si>
  <si>
    <t>84.22.0</t>
  </si>
  <si>
    <t>84.23</t>
  </si>
  <si>
    <t>84.23.0</t>
  </si>
  <si>
    <t>84.24</t>
  </si>
  <si>
    <t>84.24.0</t>
  </si>
  <si>
    <t>84.25</t>
  </si>
  <si>
    <t>Attività dei vigili del fuoco e della protezione civile</t>
  </si>
  <si>
    <t>84.25.1</t>
  </si>
  <si>
    <t>84.25.2</t>
  </si>
  <si>
    <t>84.3</t>
  </si>
  <si>
    <t>ASSICURAZIONE SOCIALE OBBLIGATORIA</t>
  </si>
  <si>
    <t>84.30</t>
  </si>
  <si>
    <t xml:space="preserve">Assicurazione sociale obbligatoria </t>
  </si>
  <si>
    <t>84.30.0</t>
  </si>
  <si>
    <t>P</t>
  </si>
  <si>
    <t>ISTRUZIONE</t>
  </si>
  <si>
    <t>85</t>
  </si>
  <si>
    <t>85.1</t>
  </si>
  <si>
    <t>ISTRUZIONE PRESCOLASTICA</t>
  </si>
  <si>
    <t>85.10</t>
  </si>
  <si>
    <t>Istruzione prescolastica</t>
  </si>
  <si>
    <t>85.10.0</t>
  </si>
  <si>
    <t>85.2</t>
  </si>
  <si>
    <t xml:space="preserve">ISTRUZIONE PRIMARIA </t>
  </si>
  <si>
    <t>85.20</t>
  </si>
  <si>
    <t>Istruzione primaria</t>
  </si>
  <si>
    <t>85.20.0</t>
  </si>
  <si>
    <t>85.3</t>
  </si>
  <si>
    <t>ISTRUZIONE SECONDARIA</t>
  </si>
  <si>
    <t>85.31</t>
  </si>
  <si>
    <t>Istruzione secondaria di formazione generale</t>
  </si>
  <si>
    <t>85.31.1</t>
  </si>
  <si>
    <t>85.31.2</t>
  </si>
  <si>
    <t>85.32</t>
  </si>
  <si>
    <t>Istruzione secondaria tecnica e professionale</t>
  </si>
  <si>
    <t>85.32.0</t>
  </si>
  <si>
    <t>Istruzione secondaria di secondo grado di formazione tecnica, professionale e artistica (istituti tecnici, professionali, artistici eccetera)</t>
  </si>
  <si>
    <t>85.4</t>
  </si>
  <si>
    <t>ISTRUZIONE POST-SECONDARIA UNIVERSITARIA E NON UNIVERSITARIA</t>
  </si>
  <si>
    <t>85.41</t>
  </si>
  <si>
    <t>Istruzione post-secondaria non universitaria</t>
  </si>
  <si>
    <t>85.41.0</t>
  </si>
  <si>
    <t>85.42</t>
  </si>
  <si>
    <t>85.42.0</t>
  </si>
  <si>
    <t>85.5</t>
  </si>
  <si>
    <t>ALTRI SERVIZI DI ISTRUZIONE</t>
  </si>
  <si>
    <t>85.51</t>
  </si>
  <si>
    <t>85.51.0</t>
  </si>
  <si>
    <t>85.52</t>
  </si>
  <si>
    <t>Formazione culturale</t>
  </si>
  <si>
    <t>85.52.0</t>
  </si>
  <si>
    <t>85.53</t>
  </si>
  <si>
    <t>Attività delle scuole guida</t>
  </si>
  <si>
    <t>85.53.0</t>
  </si>
  <si>
    <t>85.59</t>
  </si>
  <si>
    <t>Servizi di istruzione nca</t>
  </si>
  <si>
    <t>85.59.1</t>
  </si>
  <si>
    <t>85.59.2</t>
  </si>
  <si>
    <t>85.59.3</t>
  </si>
  <si>
    <t>85.59.9</t>
  </si>
  <si>
    <t>85.6</t>
  </si>
  <si>
    <t>ATTIVITÀ DI SUPPORTO ALL'ISTRUZIONE</t>
  </si>
  <si>
    <t>85.60</t>
  </si>
  <si>
    <t>Attività di supporto all'istruzione</t>
  </si>
  <si>
    <t>85.60.0</t>
  </si>
  <si>
    <t>Q</t>
  </si>
  <si>
    <t>SANITA' E ASSISTENZA SOCIALE</t>
  </si>
  <si>
    <t>86</t>
  </si>
  <si>
    <t>ASSISTENZA SANITARIA</t>
  </si>
  <si>
    <t>86.1</t>
  </si>
  <si>
    <t>SERVIZI OSPEDALIERI</t>
  </si>
  <si>
    <t>86.10</t>
  </si>
  <si>
    <t>Servizi ospedalieri</t>
  </si>
  <si>
    <t>86.10.1</t>
  </si>
  <si>
    <t>86.10.2</t>
  </si>
  <si>
    <t>86.10.3</t>
  </si>
  <si>
    <t>86.10.4</t>
  </si>
  <si>
    <t>86.2</t>
  </si>
  <si>
    <t>SERVIZI DEGLI STUDI MEDICI E ODONTOIATRICI</t>
  </si>
  <si>
    <t>86.21</t>
  </si>
  <si>
    <t>86.21.0</t>
  </si>
  <si>
    <t>86.22</t>
  </si>
  <si>
    <t>Servizi degli studi medici specialistici</t>
  </si>
  <si>
    <t>86.22.0</t>
  </si>
  <si>
    <t>Studi medici specialistici e poliambulatori</t>
  </si>
  <si>
    <t>86.23</t>
  </si>
  <si>
    <t>86.23.0</t>
  </si>
  <si>
    <t>86.9</t>
  </si>
  <si>
    <t>ALTRI SERVIZI DI ASSISTENZA SANITARIA</t>
  </si>
  <si>
    <t>86.90</t>
  </si>
  <si>
    <t>Altri servizi di assistenza sanitaria</t>
  </si>
  <si>
    <t>86.90.1</t>
  </si>
  <si>
    <t>Laboratori di analisi cliniche, laboratori radiografici ed altri centri di diagnostica per immagini</t>
  </si>
  <si>
    <t>86.90.2</t>
  </si>
  <si>
    <t>Attività paramediche indipendenti</t>
  </si>
  <si>
    <t>86.90.3</t>
  </si>
  <si>
    <t>86.90.4</t>
  </si>
  <si>
    <t>Servizi di ambulanza, delle banche del sangue, degli ambulatori tricologici e altri servizi sanitari nca</t>
  </si>
  <si>
    <t>87</t>
  </si>
  <si>
    <t>SERVIZI DI ASSISTENZA SOCIALE RESIDENZIALE</t>
  </si>
  <si>
    <t>87.1</t>
  </si>
  <si>
    <t>STRUTTURE DI ASSISTENZA INFERMIERISTICA RESIDENZIALE</t>
  </si>
  <si>
    <t>87.10</t>
  </si>
  <si>
    <t>Strutture di assistenza infermieristica residenziale</t>
  </si>
  <si>
    <t>87.10.0</t>
  </si>
  <si>
    <t>87.2</t>
  </si>
  <si>
    <t>STRUTTURE DI ASSISTENZA RESIDENZIALE PER PERSONE AFFETTE DA RITARDI MENTALI, DISTURBI MENTALI O CHE ABUSANO DI SOSTANZE STUPEFACENTI</t>
  </si>
  <si>
    <t>87.20</t>
  </si>
  <si>
    <t>87.20.0</t>
  </si>
  <si>
    <t>87.3</t>
  </si>
  <si>
    <t>STRUTTURE DI ASSISTENZA RESIDENZIALE PER ANZIANI E DISABILI</t>
  </si>
  <si>
    <t>87.30</t>
  </si>
  <si>
    <t>87.30.0</t>
  </si>
  <si>
    <t>87.9</t>
  </si>
  <si>
    <t>ALTRE STRUTTURE DI ASSISTENZA SOCIALE RESIDENZIALE</t>
  </si>
  <si>
    <t>87.90</t>
  </si>
  <si>
    <t>87.90.0</t>
  </si>
  <si>
    <t>88</t>
  </si>
  <si>
    <t>ASSISTENZA SOCIALE NON RESIDENZIALE</t>
  </si>
  <si>
    <t xml:space="preserve">88.1 </t>
  </si>
  <si>
    <t>ASSISTENZA SOCIALE NON RESIDENZIALE PER ANZIANI E DISABILI</t>
  </si>
  <si>
    <t>88.10</t>
  </si>
  <si>
    <t>88.10.0</t>
  </si>
  <si>
    <t>88.9</t>
  </si>
  <si>
    <t>ALTRE ATTIVITÀ DI ASSISTENZA SOCIALE NON RESIDENZIALE</t>
  </si>
  <si>
    <t>88.91</t>
  </si>
  <si>
    <t>88.91.0</t>
  </si>
  <si>
    <t>88.99</t>
  </si>
  <si>
    <t>88.99.0</t>
  </si>
  <si>
    <t>R</t>
  </si>
  <si>
    <t>ATTIVITÀ ARTISTICHE, SPORTIVE, DI INTRATTENIMENTO E DIVERTIMENTO</t>
  </si>
  <si>
    <t>90</t>
  </si>
  <si>
    <t>ATTIVITÀ CREATIVE, ARTISTICHE E DI INTRATTENIMENTO</t>
  </si>
  <si>
    <t>90.0</t>
  </si>
  <si>
    <t>90.01</t>
  </si>
  <si>
    <t>Rappresentazioni artistiche</t>
  </si>
  <si>
    <t>90.01.0</t>
  </si>
  <si>
    <t>90.02</t>
  </si>
  <si>
    <t>Attività di supporto alle rappresentazioni artistiche</t>
  </si>
  <si>
    <t>90.02.0</t>
  </si>
  <si>
    <t>90.03</t>
  </si>
  <si>
    <t>Creazioni artistiche e letterarie</t>
  </si>
  <si>
    <t>90.03.0</t>
  </si>
  <si>
    <t>90.04</t>
  </si>
  <si>
    <t>Gestione di strutture artistiche</t>
  </si>
  <si>
    <t>90.04.0</t>
  </si>
  <si>
    <t>91</t>
  </si>
  <si>
    <t>ATTIVITÀ DI BIBLIOTECHE, ARCHIVI, MUSEI ED ALTRE ATTIVITÀ CULTURALI</t>
  </si>
  <si>
    <t>91.0</t>
  </si>
  <si>
    <t>91.01</t>
  </si>
  <si>
    <t>91.01.0</t>
  </si>
  <si>
    <t>91.02</t>
  </si>
  <si>
    <t>91.02.0</t>
  </si>
  <si>
    <t>91.03</t>
  </si>
  <si>
    <t>91.03.0</t>
  </si>
  <si>
    <t>91.04</t>
  </si>
  <si>
    <t>91.04.0</t>
  </si>
  <si>
    <t>92</t>
  </si>
  <si>
    <t>ATTIVITÀ RIGUARDANTI LE LOTTERIE, LE SCOMMESSE, LE CASE DA GIOCO</t>
  </si>
  <si>
    <t>92.0</t>
  </si>
  <si>
    <t>92.00</t>
  </si>
  <si>
    <t>Attività riguardanti le lotterie, le scommesse, le case da gioco</t>
  </si>
  <si>
    <t>92.00.0</t>
  </si>
  <si>
    <t>93</t>
  </si>
  <si>
    <t>ATTIVITÀ SPORTIVE, DI INTRATTENIMENTO E DI DIVERTIMENTO</t>
  </si>
  <si>
    <t>93.1</t>
  </si>
  <si>
    <t>ATTIVITÀ SPORTIVE</t>
  </si>
  <si>
    <t>93.11</t>
  </si>
  <si>
    <t>Gestione di impianti sportivi</t>
  </si>
  <si>
    <t>93.11.1</t>
  </si>
  <si>
    <t>93.11.2</t>
  </si>
  <si>
    <t>93.11.3</t>
  </si>
  <si>
    <t>93.11.9</t>
  </si>
  <si>
    <t>93.12</t>
  </si>
  <si>
    <t>93.12.0</t>
  </si>
  <si>
    <t>93.13</t>
  </si>
  <si>
    <t>Palestre</t>
  </si>
  <si>
    <t>93.13.0</t>
  </si>
  <si>
    <t>93.19</t>
  </si>
  <si>
    <t>Altre attività sportive</t>
  </si>
  <si>
    <t>93.19.1</t>
  </si>
  <si>
    <t>93.19.9</t>
  </si>
  <si>
    <t>Attività sportive nca</t>
  </si>
  <si>
    <t>93.2</t>
  </si>
  <si>
    <t>ATTIVITÀ RICREATIVE E DI DIVERTIMENTO</t>
  </si>
  <si>
    <t>93.21</t>
  </si>
  <si>
    <t>93.21.0</t>
  </si>
  <si>
    <t>93.29</t>
  </si>
  <si>
    <t>Altre attività ricreative e di divertimento</t>
  </si>
  <si>
    <t>93.29.1</t>
  </si>
  <si>
    <t>93.29.2</t>
  </si>
  <si>
    <t>93.29.3</t>
  </si>
  <si>
    <t>93.29.9</t>
  </si>
  <si>
    <t>S</t>
  </si>
  <si>
    <t>ALTRE ATTIVITÀ DI SERVIZI</t>
  </si>
  <si>
    <t>94</t>
  </si>
  <si>
    <t>ATTIVITÀ DI ORGANIZZAZIONI ASSOCIATIVE</t>
  </si>
  <si>
    <t>94.1</t>
  </si>
  <si>
    <t>ATTIVITÀ DI ORGANIZZAZIONI ECONOMICHE, DI DATORI DI LAVORO E PROFESSIONALI</t>
  </si>
  <si>
    <t>94.11</t>
  </si>
  <si>
    <t>Attività di organizzazioni economiche e di datori di lavoro</t>
  </si>
  <si>
    <t>94.11.0</t>
  </si>
  <si>
    <t>94.12</t>
  </si>
  <si>
    <t>Attività di organizzazioni associative professionali</t>
  </si>
  <si>
    <t>94.12.1</t>
  </si>
  <si>
    <t>94.12.2</t>
  </si>
  <si>
    <t>94.2</t>
  </si>
  <si>
    <t>ATTIVITÀ DEI SINDACATI DI LAVORATORI DIPENDENTI</t>
  </si>
  <si>
    <t>94.20</t>
  </si>
  <si>
    <t>94.20.0</t>
  </si>
  <si>
    <t>94.9</t>
  </si>
  <si>
    <t xml:space="preserve">ATTIVITÀ DI ALTRE ORGANIZZAZIONI ASSOCIATIVE </t>
  </si>
  <si>
    <t>94.91</t>
  </si>
  <si>
    <t>94.91.0</t>
  </si>
  <si>
    <t>94.92</t>
  </si>
  <si>
    <t>94.92.0</t>
  </si>
  <si>
    <t>94.99</t>
  </si>
  <si>
    <t>94.99.1</t>
  </si>
  <si>
    <t>94.99.2</t>
  </si>
  <si>
    <t>94.99.3</t>
  </si>
  <si>
    <t>94.99.4</t>
  </si>
  <si>
    <t>94.99.5</t>
  </si>
  <si>
    <t>94.99.6</t>
  </si>
  <si>
    <t>94.99.9</t>
  </si>
  <si>
    <t>95</t>
  </si>
  <si>
    <t>RIPARAZIONE DI COMPUTER E DI BENI PER USO PERSONALE E PER LA CASA</t>
  </si>
  <si>
    <t>95.1</t>
  </si>
  <si>
    <t>RIPARAZIONE DI COMPUTER E DI APPARECCHIATURE PER LE COMUNICAZIONI</t>
  </si>
  <si>
    <t>95.11</t>
  </si>
  <si>
    <t>Riparazione di computer e periferiche</t>
  </si>
  <si>
    <t>95.11.0</t>
  </si>
  <si>
    <t>95.12</t>
  </si>
  <si>
    <t>Riparazione di apparecchiature per le comunicazioni</t>
  </si>
  <si>
    <t>95.12.0</t>
  </si>
  <si>
    <t>Riparazione e manutenzione di apparecchiature per le comunicazioni</t>
  </si>
  <si>
    <t>95.2</t>
  </si>
  <si>
    <t>RIPARAZIONE DI BENI PER USO PERSONALE E PER LA CASA</t>
  </si>
  <si>
    <t>95.21</t>
  </si>
  <si>
    <t>95.21.0</t>
  </si>
  <si>
    <t>95.22</t>
  </si>
  <si>
    <t>Riparazione di elettrodomestici e di articoli per la casa e il giardinaggio</t>
  </si>
  <si>
    <t>95.22.0</t>
  </si>
  <si>
    <t>95.23</t>
  </si>
  <si>
    <t>Riparazione di calzature e articoli da viaggio</t>
  </si>
  <si>
    <t>95.23.0</t>
  </si>
  <si>
    <t>95.24</t>
  </si>
  <si>
    <t>Riparazione di mobili e di oggetti di arredamento; laboratori di tappezzeria</t>
  </si>
  <si>
    <t>95.24.0</t>
  </si>
  <si>
    <t>95.25</t>
  </si>
  <si>
    <t>95.25.0</t>
  </si>
  <si>
    <t>95.29</t>
  </si>
  <si>
    <t>Riparazione di altri beni per uso personale e per la casa</t>
  </si>
  <si>
    <t>95.29.0</t>
  </si>
  <si>
    <t>96</t>
  </si>
  <si>
    <t>ALTRE ATTIVITÀ DI SERVIZI PER LA PERSONA</t>
  </si>
  <si>
    <t>96.0</t>
  </si>
  <si>
    <t>96.01</t>
  </si>
  <si>
    <t>Lavanderia e pulitura di articoli tessili e pelliccia</t>
  </si>
  <si>
    <t>96.01.1</t>
  </si>
  <si>
    <t>96.01.2</t>
  </si>
  <si>
    <t>96.02</t>
  </si>
  <si>
    <t>Servizi dei parrucchieri e di altri trattamenti estetici</t>
  </si>
  <si>
    <t>96.02.0</t>
  </si>
  <si>
    <t>Servizi degli acconciatori, manicure, pedicure e trattamenti estetici</t>
  </si>
  <si>
    <t>96.03</t>
  </si>
  <si>
    <t>96.03.0</t>
  </si>
  <si>
    <t>96.04</t>
  </si>
  <si>
    <t>Servizi dei centri per il benessere fisico</t>
  </si>
  <si>
    <t>96.04.1</t>
  </si>
  <si>
    <t>96.04.2</t>
  </si>
  <si>
    <t>96.09</t>
  </si>
  <si>
    <t>Attività di servizi per la persona nca</t>
  </si>
  <si>
    <t>96.09.0</t>
  </si>
  <si>
    <t>T</t>
  </si>
  <si>
    <t>ATTIVITÀ DI FAMIGLIE E CONVIVENZE COME DATORI DI LAVORO PER PERSONALE DOMESTICO; PRODUZIONE DI BENI E SERVIZI INDIFFERENZIATI PER USO PROPRIO DA PARTE DI FAMIGLIE E CONVIVENZE</t>
  </si>
  <si>
    <t>97</t>
  </si>
  <si>
    <t>ATTIVITÀ DI FAMIGLIE E CONVIVENZE COME DATORI DI LAVORO PER PERSONALE DOMESTICO</t>
  </si>
  <si>
    <t>97.0</t>
  </si>
  <si>
    <t>97.00</t>
  </si>
  <si>
    <t>97.00.0</t>
  </si>
  <si>
    <t>98</t>
  </si>
  <si>
    <t xml:space="preserve">PRODUZIONE DI BENI E SERVIZI INDIFFERENZIATI PER USO PROPRIO DA PARTE DI FAMIGLIE E CONVIVENZE </t>
  </si>
  <si>
    <t>98.1</t>
  </si>
  <si>
    <t>PRODUZIONE DI BENI INDIFFERENZIATI PER USO PROPRIO DA PARTE DI FAMIGLIE E CONVIVENZE</t>
  </si>
  <si>
    <t>98.10</t>
  </si>
  <si>
    <t>98.10.0</t>
  </si>
  <si>
    <t>98.2</t>
  </si>
  <si>
    <t>PRODUZIONE DI SERVIZI INDIFFERENZIATI PER USO PROPRIO DA PARTE DI FAMIGLIE E CONVIVENZE</t>
  </si>
  <si>
    <t>98.20</t>
  </si>
  <si>
    <t>98.20.0</t>
  </si>
  <si>
    <t>U</t>
  </si>
  <si>
    <t>ORGANIZZAZIONI ED ORGANISMI EXTRATERRITORIALI</t>
  </si>
  <si>
    <t>99</t>
  </si>
  <si>
    <t>99.0</t>
  </si>
  <si>
    <t>99.00</t>
  </si>
  <si>
    <t>99.00.0</t>
  </si>
  <si>
    <t>QualitaDi</t>
  </si>
  <si>
    <t>Forma</t>
  </si>
  <si>
    <t>Eligibilita</t>
  </si>
  <si>
    <t>tipo_svantaggio</t>
  </si>
  <si>
    <t>ModoPag</t>
  </si>
  <si>
    <t>RichiestaNum</t>
  </si>
  <si>
    <t>NumRich</t>
  </si>
  <si>
    <t>Livello_ULA</t>
  </si>
  <si>
    <t>opzioni_rich01</t>
  </si>
  <si>
    <t>Legale Rappresentante</t>
  </si>
  <si>
    <t>DI</t>
  </si>
  <si>
    <t>Lavoratore presente negli elenchi allegati all'Accordo di Programma di Tossilo approvato con D.P.G.R. n. 139 del 5.10.2010 e che hanno partecipato al percorso di Orientamento</t>
  </si>
  <si>
    <t>Svantaggiato – ha superato i 50 anni di età</t>
  </si>
  <si>
    <t>Assegno Bancario</t>
  </si>
  <si>
    <t>Che l'impresa, alla data della presente, non ha ottenuto altri provvedimenti della Regione Autonoma della Sardegna di Bonus Assunzionale.</t>
  </si>
  <si>
    <t>Titolare</t>
  </si>
  <si>
    <t>SAPA</t>
  </si>
  <si>
    <t>Lavoratore residente, alla data di assunzione, in uno dei comuni individuati dall’Accordo di Programma di Tossilo</t>
  </si>
  <si>
    <t>Svantaggiato – non possiede un diploma di scuola media superiore o professionale(ISCED 3)</t>
  </si>
  <si>
    <t>Assegno Circolare</t>
  </si>
  <si>
    <t>Che l'impresa, alla data della presente, ha ottenuto altri provvedimenti della Regione Autonoma della Sardegna di Bonus Assunzionale come di seguito elencati:</t>
  </si>
  <si>
    <t>le condizioni contrattuali disciplinanti il rapporto di lavoro tra la scrivente ed il lavoratore svantaggiato sono variate rispetto a quanto indicato nella domanda di agevolazione come segue:</t>
  </si>
  <si>
    <t>Procuratore</t>
  </si>
  <si>
    <t>SAS</t>
  </si>
  <si>
    <t>Lavoratore residente, alla data di assunzione, in uno dei comuni individuati dalla Giunta Regionale per l'avvio di nuovi PFSL</t>
  </si>
  <si>
    <t>Svantaggiato – non ha un impiego regolarmente retribuito da almeno sei mesi</t>
  </si>
  <si>
    <t>Bonifico Bancario</t>
  </si>
  <si>
    <t>SNC</t>
  </si>
  <si>
    <t>Svantaggiato – membro di una minoranza nazionale all'interno di uno Stato membro che ha necessità di consolidare le proprie esperienze in termini di conoscenze linguistiche, di formazione professionale o di lavoro per migliorare le prospettive di accesso ad un'occupazione stabile;</t>
  </si>
  <si>
    <t>Richiesta 4</t>
  </si>
  <si>
    <t>Soc.Coop.</t>
  </si>
  <si>
    <t>Svantaggiato – adulto (età superiore a 25 anni) che vive solo con una o più persona a carico</t>
  </si>
  <si>
    <t>SRL</t>
  </si>
  <si>
    <t>Svantaggiata – donna assunta nel settore dell'Industria o nel settore Agricoltura</t>
  </si>
  <si>
    <t>SPA</t>
  </si>
  <si>
    <t>Molto Svantaggiato – ovvero senza lavoro da almeno 24 mesi</t>
  </si>
  <si>
    <t>documenti da produrre</t>
  </si>
  <si>
    <t>dich sost lavoratore</t>
  </si>
  <si>
    <t>1 foglio</t>
  </si>
  <si>
    <t>fotocopia doc lavoratore</t>
  </si>
  <si>
    <t>copia lul x lavoratore</t>
  </si>
  <si>
    <t>contratto di assunzione e eventuale trasformaz</t>
  </si>
  <si>
    <t>busta paga</t>
  </si>
  <si>
    <t>copia bonifico a assegno o estratto conto</t>
  </si>
  <si>
    <t>estratto conto bancario</t>
  </si>
  <si>
    <t>f24</t>
  </si>
  <si>
    <t>dichiarazione presentazione uniemens individuale e cumulativo</t>
  </si>
  <si>
    <t>certificato di vigenza con unità produttiva</t>
  </si>
  <si>
    <t>stralcio ccnl</t>
  </si>
  <si>
    <t>disciplinare firmato</t>
  </si>
  <si>
    <t>Fotocopia Documento di identità</t>
  </si>
  <si>
    <t>Che il contributo di cui si chiede l’erogazione, sommato ad eventuali ulteriori importi già erogati a valere sul Bando Bonus Assunzionale, non comporta il superamento del limite di aiuto massimo concedibile per l'impresa di euro 100.000 nel triennio decorrente dalla data della prima assunzione ammessa alle agevolazioni del suddetto Bando;</t>
  </si>
  <si>
    <t xml:space="preserve">Che l’incremento del numero dei lavoratori a tempo indeterminato, generato dall’assunzione del lavoratore svantaggiato è stato calcolato sia rispetto al numero dei lavoratori dipendenti a tempo indeterminato impiegato nello stabilimento, nell’ufficio, o nella sede presso cui il nuovo lavoratore è impiegato, sia rispetto al numero dei lavoratori a tempo indeterminato complessivamente impiegati dall’impresa secondo le modalità previste dall'articolo 40, comma 4 del Reg. (CE) 800/08 e nel rispetto di quanto stabilito dall'art. 5 dell'Allegato 1 del medesimo Regolamento; </t>
  </si>
  <si>
    <t xml:space="preserve">le quietanze di pagamento sono conformi a quanto disposto nel Disciplinare allegato alla Comunicazione dell'esito istruttorio; </t>
  </si>
  <si>
    <t>Copia del contratto di lavoro a tempo determinato oggetto di trasformazione in contratto a tempo indeterminato debitamente sottoscritto dalle parti (solo in caso la domanda di agevolazione riguardi non una nuova assunzione, ma la trasformazione in un rapporto di lavoro a tempo indeterminato);</t>
  </si>
  <si>
    <r>
      <t>Di rientrare</t>
    </r>
    <r>
      <rPr>
        <sz val="10"/>
        <rFont val="Arial"/>
        <family val="2"/>
      </rPr>
      <t xml:space="preserve"> fra i soggetti che hanno ricevuto, secondo la regola “de minimis”, gli aiuti dichiarati incompatibili con la decisione della Commissione Europea indicata nell’art. 4 comma 1 lettera b) del decreto del Presidente del Consiglio dei Ministri 23 maggio 2007, adottato ai sensi dell’art. 1 comma 1223 della Legge 27 dicembre 2006 n. 296 (pubblicato nella Gazzetta Ufficiale della Repubblica Italiana n. 160 del 12/7/2007), per un ammontare totale di € _________________ e di non essere pertanto tenuto all’obbligo di restituzione delle somme fruite.</t>
    </r>
  </si>
  <si>
    <r>
      <t>Di avere rimborsato</t>
    </r>
    <r>
      <rPr>
        <sz val="10"/>
        <rFont val="Arial"/>
        <family val="2"/>
      </rPr>
      <t xml:space="preserve"> in data ______________________________ (indicare giorno, mese e anno in cui è stato effettuato il rimborso), mediante ____________________________________________ (indicare il mezzo con il quale si è proceduto al rimborso, ad esempio: modello F24, cartella di pagamento, etc.) la somma di € ______________________, comprensiva degli interessi calcolati ai sensi del capo V del Regolamento (CE) 21 aprile 2004 n. 794/2004 della Commissione, pubblicato nella Gazzetta Ufficiale dell’Unione Europea 30 aprile 2004 n. L 140, relativa all’aiuto di Stato soggetto al recupero e dichiarato incompatibile con la Decisione della Commissione Europea indicata nell’art. 4 comma 1 lettera ___(specificare a quali delle lettere a),b),c) o d) si riferisce) del decreto del Presidente del Consiglio dei Ministri 23 maggio 2007, adottato ai sensi dell’art. 1 comma 1223 della legge 27 dicembre 2006 n. 296 (pubblicato nella Gazzetta Ufficiale della Repubblica Italiana n. 160 del 12/7/2007)</t>
    </r>
  </si>
  <si>
    <r>
      <t>Di avere depositato</t>
    </r>
    <r>
      <rPr>
        <sz val="10"/>
        <rFont val="Arial"/>
        <family val="2"/>
      </rPr>
      <t xml:space="preserve"> nel conto di contabilità speciale presso la Banca d’Italia la somma di € ________________, comprensiva degli interessi calcolati ai sensi del Capo V del Regolamento (CE) 21 aprile 2004, n. 793/2004 della Commissione, pubblicato nella Gazzetta Ufficiale dell’Unione Europea 30 aprile 2004, n. L 140, relativa all’aiuto di Stato soggetto al recupero e dichiarato incompatibile con la Decisione della Commissione europea indicata nell’art. 4 comma 1 lettera ___ (specificare a quali delle lettere a) o c) ci si riferisce) del decreto del Presidente del Consiglio dei Ministri 23 maggio 2007, adottato ai sensi dell’art. 1 comma 1223 della legge 27 dicembre 2006 n. 296 (pubblicato nella Gazzetta Ufficiale della Repubblica Italiana n. 160 del 12/7/2007).</t>
    </r>
  </si>
  <si>
    <t>Determinazione Numero</t>
  </si>
  <si>
    <t>Nel caso in cui il pagamento di una stessa busta paga sia stato effettuato con due mezzi di pagamento (esempio due assegni bancari o un assegno e un bonifico), l'impresa deve compilare una  riga per ciascun pagamento. Nel caso di più di due pagamenti riportare gli estremi nel campo Note.</t>
  </si>
  <si>
    <t>Note</t>
  </si>
  <si>
    <t>è stato mantenuto il livello occupazionale dell’impresa, sia con riferimento al numero dei lavoratori dipendenti a tempo indeterminato impiegati nella sede, stabilimento o ufficio collocati nel territorio della Regione Sardegna presso cui il nuovo lavoratore è assunto, sia con riferimento al numero dei lavoratori a tempo indeterminato complessivamente impiegati dall’impresa beneficiaria, in misura corrispondente a quello determinato dall’assunzione del lavoratore svantaggiato</t>
  </si>
  <si>
    <t>non è stato mantenuto il medesimo livello occupazionale dell’impresa, sia con riferimento al numero dei lavoratori dipendenti a tempo indeterminato impiegati nella sede, stabilimento o ufficio collocati nel territorio della Regione Sardegna presso cui il nuovo lavoratore è assunto, sia con riferimento al numero dei lavoratori a tempo indeterminato complessivamente impiegati dall’impresa beneficiaria, in misura corrispondente a quello determinato dall’assunzione del lavoratore svantaggiato, indicati in Domanda esclusivamente in seguito a dimissioni volontarie, invalidità, pensionamento per raggiunti limiti d’età, riduzione volontaria dell’orario di lavoro o licenziamento per giusta causa e non in seguito a licenziamenti per riduzione di personale</t>
  </si>
  <si>
    <t>è stato mantenuto il livello occupazionale dell’impresa, sia con riferimento al numero dei lavoratori dipendenti a tempo indeterminato impiegati nella sede, stabilimento o ufficio collocati nel territorio della Regione Sardegna presso cui il nuovo lavoratore è assunto, sia con riferimento al numero dei lavoratori a tempo indeterminato complessivamente impiegati dall’impresa beneficiaria, in misura corrispondente a quello determinato dall’assunzione del lavoratore svantaggiato in quanto si è proceduto a riduzioni di personale, con successivo ripristino dei livelli occupazionali entro 60 giorni dalla data di licenziamento</t>
  </si>
  <si>
    <t>Numero di Matricola Previdenziali</t>
  </si>
  <si>
    <t>Denominazione Cassa Edile</t>
  </si>
  <si>
    <t>Posizione Cassa Edile (impresa)</t>
  </si>
  <si>
    <t>3 Determinazione Contributo</t>
  </si>
  <si>
    <r>
      <t xml:space="preserve">Per facilitare la gestione dei file di Richiesta dell'erogazione, il presente file dovrà essere nominato come nell'esempio che segue: 
</t>
    </r>
    <r>
      <rPr>
        <u/>
        <sz val="10"/>
        <color indexed="8"/>
        <rFont val="Arial"/>
        <family val="2"/>
      </rPr>
      <t xml:space="preserve">Dati impresa:
</t>
    </r>
    <r>
      <rPr>
        <sz val="10"/>
        <color indexed="8"/>
        <rFont val="Arial"/>
        <family val="2"/>
      </rPr>
      <t xml:space="preserve">Determina di concessione numero: 4520
Protocollo (della Domanda): 333
Richiesta erogazione: 100% del contributo
</t>
    </r>
    <r>
      <rPr>
        <u/>
        <sz val="10"/>
        <color indexed="8"/>
        <rFont val="Arial"/>
        <family val="2"/>
      </rPr>
      <t xml:space="preserve">Nome da assegnare al file:
</t>
    </r>
    <r>
      <rPr>
        <sz val="10"/>
        <color indexed="8"/>
        <rFont val="Arial"/>
        <family val="2"/>
      </rPr>
      <t>Bonus_Det_4520_Prot_333_Rich_100</t>
    </r>
  </si>
  <si>
    <t>Di aver regolarmente inoltrato per il tramite dell'intermediario delegato xxxxxxxxx xxxxxxxxx iscritto al n° xxx  dell'ordine dei Consulenti del Lavoro di _______________ le denunce contributive aziendali mensili all'INPS ( Mod. UNIEMENS individuale) riferite al periodo lavorativo xx/201x-xx/201x per la matricola aziendale  xxxxxxxxxx come da  stampa dei file allegati che fanno parte integrante della presente dichiarazione intestati all'azienda e muniti di codice di trasmissione.</t>
  </si>
  <si>
    <t>ESTREMI DELLA DETERMINAZIONE DI ASSEGNAZIONE DEL BONUS</t>
  </si>
  <si>
    <t>Repertorio Determinazione</t>
  </si>
  <si>
    <t xml:space="preserve">Protocollo della Domanda Numero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</si>
</sst>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mm/dd/yyyy"/>
    <numFmt numFmtId="165" formatCode="#,##0.0"/>
    <numFmt numFmtId="166" formatCode="0.0"/>
    <numFmt numFmtId="167" formatCode="#,###.0"/>
    <numFmt numFmtId="168" formatCode="0;0"/>
    <numFmt numFmtId="169" formatCode="dd/mm/yyyy;@"/>
  </numFmts>
  <fonts count="36" x14ac:knownFonts="1">
    <font>
      <sz val="11"/>
      <color indexed="8"/>
      <name val="Times New Roman"/>
      <family val="1"/>
    </font>
    <font>
      <sz val="10"/>
      <color indexed="8"/>
      <name val="Arial"/>
      <family val="2"/>
    </font>
    <font>
      <b/>
      <sz val="10"/>
      <color indexed="8"/>
      <name val="Arial"/>
      <family val="2"/>
    </font>
    <font>
      <i/>
      <sz val="10"/>
      <color indexed="8"/>
      <name val="Arial"/>
      <family val="2"/>
    </font>
    <font>
      <u/>
      <sz val="10"/>
      <color indexed="8"/>
      <name val="Arial"/>
      <family val="2"/>
    </font>
    <font>
      <b/>
      <sz val="10"/>
      <name val="Arial"/>
      <family val="2"/>
    </font>
    <font>
      <sz val="12"/>
      <color indexed="8"/>
      <name val="Arial"/>
      <family val="2"/>
    </font>
    <font>
      <sz val="10"/>
      <name val="Arial"/>
      <family val="2"/>
    </font>
    <font>
      <b/>
      <sz val="14"/>
      <color indexed="9"/>
      <name val="Arial"/>
      <family val="2"/>
    </font>
    <font>
      <b/>
      <sz val="12"/>
      <color indexed="9"/>
      <name val="Arial"/>
      <family val="2"/>
    </font>
    <font>
      <b/>
      <sz val="10"/>
      <color indexed="9"/>
      <name val="Arial"/>
      <family val="2"/>
    </font>
    <font>
      <b/>
      <sz val="14"/>
      <color indexed="8"/>
      <name val="Arial"/>
      <family val="2"/>
    </font>
    <font>
      <b/>
      <sz val="12"/>
      <name val="Arial"/>
      <family val="2"/>
    </font>
    <font>
      <b/>
      <u/>
      <sz val="12"/>
      <name val="Arial"/>
      <family val="2"/>
    </font>
    <font>
      <sz val="10"/>
      <color indexed="31"/>
      <name val="Arial"/>
      <family val="2"/>
    </font>
    <font>
      <i/>
      <sz val="10"/>
      <name val="Arial"/>
      <family val="2"/>
    </font>
    <font>
      <sz val="10"/>
      <color indexed="26"/>
      <name val="Arial"/>
      <family val="2"/>
    </font>
    <font>
      <sz val="10"/>
      <color indexed="58"/>
      <name val="Arial"/>
      <family val="2"/>
    </font>
    <font>
      <sz val="11"/>
      <name val="Calibri"/>
      <family val="2"/>
    </font>
    <font>
      <sz val="11"/>
      <color indexed="8"/>
      <name val="Arial"/>
      <family val="2"/>
    </font>
    <font>
      <sz val="11"/>
      <color indexed="9"/>
      <name val="Arial"/>
      <family val="2"/>
    </font>
    <font>
      <sz val="10"/>
      <color indexed="8"/>
      <name val="Times New Roman"/>
      <family val="1"/>
    </font>
    <font>
      <b/>
      <sz val="14"/>
      <name val="Arial"/>
      <family val="2"/>
    </font>
    <font>
      <b/>
      <sz val="10"/>
      <name val="Times New Roman"/>
      <family val="1"/>
    </font>
    <font>
      <sz val="11"/>
      <name val="Arial"/>
      <family val="2"/>
    </font>
    <font>
      <sz val="10"/>
      <color indexed="9"/>
      <name val="Arial"/>
      <family val="2"/>
    </font>
    <font>
      <sz val="14"/>
      <color indexed="8"/>
      <name val="Arial"/>
      <family val="2"/>
    </font>
    <font>
      <sz val="8"/>
      <color indexed="8"/>
      <name val="Arial"/>
      <family val="2"/>
    </font>
    <font>
      <sz val="8"/>
      <color indexed="9"/>
      <name val="Arial"/>
      <family val="2"/>
    </font>
    <font>
      <sz val="11"/>
      <color indexed="8"/>
      <name val="Calibri"/>
      <family val="2"/>
    </font>
    <font>
      <sz val="10"/>
      <color indexed="8"/>
      <name val="Calibri"/>
      <family val="2"/>
    </font>
    <font>
      <b/>
      <sz val="10"/>
      <name val="Calibri"/>
      <family val="2"/>
    </font>
    <font>
      <b/>
      <sz val="11"/>
      <name val="Arial"/>
      <family val="2"/>
    </font>
    <font>
      <b/>
      <sz val="9"/>
      <name val="Arial"/>
      <family val="2"/>
    </font>
    <font>
      <sz val="9"/>
      <color indexed="8"/>
      <name val="Times New Roman"/>
      <family val="1"/>
    </font>
    <font>
      <sz val="11"/>
      <color rgb="FF000000"/>
      <name val="Times New Roman"/>
      <family val="1"/>
    </font>
  </fonts>
  <fills count="10">
    <fill>
      <patternFill patternType="none"/>
    </fill>
    <fill>
      <patternFill patternType="gray125"/>
    </fill>
    <fill>
      <patternFill patternType="solid">
        <fgColor indexed="13"/>
        <bgColor indexed="43"/>
      </patternFill>
    </fill>
    <fill>
      <patternFill patternType="solid">
        <fgColor indexed="49"/>
        <bgColor indexed="48"/>
      </patternFill>
    </fill>
    <fill>
      <patternFill patternType="solid">
        <fgColor indexed="27"/>
        <bgColor indexed="41"/>
      </patternFill>
    </fill>
    <fill>
      <patternFill patternType="solid">
        <fgColor indexed="43"/>
        <bgColor indexed="13"/>
      </patternFill>
    </fill>
    <fill>
      <patternFill patternType="solid">
        <fgColor indexed="9"/>
        <bgColor indexed="26"/>
      </patternFill>
    </fill>
    <fill>
      <patternFill patternType="solid">
        <fgColor indexed="48"/>
        <bgColor indexed="30"/>
      </patternFill>
    </fill>
    <fill>
      <patternFill patternType="solid">
        <fgColor indexed="22"/>
        <bgColor indexed="31"/>
      </patternFill>
    </fill>
    <fill>
      <patternFill patternType="solid">
        <fgColor rgb="FFFFFF99"/>
        <bgColor indexed="64"/>
      </patternFill>
    </fill>
  </fills>
  <borders count="4">
    <border>
      <left/>
      <right/>
      <top/>
      <bottom/>
      <diagonal/>
    </border>
    <border>
      <left style="hair">
        <color indexed="8"/>
      </left>
      <right style="hair">
        <color indexed="8"/>
      </right>
      <top style="hair">
        <color indexed="8"/>
      </top>
      <bottom style="hair">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s>
  <cellStyleXfs count="1">
    <xf numFmtId="0" fontId="0" fillId="0" borderId="0"/>
  </cellStyleXfs>
  <cellXfs count="146">
    <xf numFmtId="0" fontId="0" fillId="0" borderId="0" xfId="0"/>
    <xf numFmtId="0" fontId="1" fillId="0" borderId="0" xfId="0" applyFont="1"/>
    <xf numFmtId="0" fontId="2" fillId="0" borderId="0" xfId="0" applyFont="1" applyAlignment="1">
      <alignment horizontal="center"/>
    </xf>
    <xf numFmtId="0" fontId="1" fillId="0" borderId="0" xfId="0" applyFont="1" applyAlignment="1">
      <alignment horizontal="justify" wrapText="1"/>
    </xf>
    <xf numFmtId="0" fontId="1" fillId="0" borderId="0" xfId="0" applyFont="1" applyAlignment="1">
      <alignment wrapText="1"/>
    </xf>
    <xf numFmtId="0" fontId="1" fillId="0" borderId="0" xfId="0" applyFont="1" applyFill="1" applyAlignment="1">
      <alignment wrapText="1"/>
    </xf>
    <xf numFmtId="0" fontId="2" fillId="0" borderId="0" xfId="0" applyFont="1"/>
    <xf numFmtId="0" fontId="5" fillId="0" borderId="0" xfId="0" applyFont="1" applyAlignment="1">
      <alignment horizontal="center"/>
    </xf>
    <xf numFmtId="0" fontId="1" fillId="2" borderId="0" xfId="0" applyFont="1" applyFill="1" applyAlignment="1">
      <alignment horizontal="center"/>
    </xf>
    <xf numFmtId="0" fontId="1" fillId="0" borderId="0" xfId="0" applyFont="1" applyAlignment="1">
      <alignment horizontal="center"/>
    </xf>
    <xf numFmtId="0" fontId="1" fillId="2" borderId="0" xfId="0" applyFont="1" applyFill="1"/>
    <xf numFmtId="0" fontId="1" fillId="0" borderId="0" xfId="0" applyFont="1" applyAlignment="1">
      <alignment horizontal="center" wrapText="1"/>
    </xf>
    <xf numFmtId="0" fontId="6" fillId="2" borderId="0" xfId="0" applyFont="1" applyFill="1" applyAlignment="1">
      <alignment horizontal="center"/>
    </xf>
    <xf numFmtId="0" fontId="1" fillId="0" borderId="0" xfId="0" applyFont="1" applyAlignment="1">
      <alignment horizontal="center" vertical="center"/>
    </xf>
    <xf numFmtId="0" fontId="7" fillId="0" borderId="0" xfId="0" applyFont="1" applyAlignment="1">
      <alignment horizontal="center" vertical="center"/>
    </xf>
    <xf numFmtId="0" fontId="8" fillId="3" borderId="0" xfId="0" applyFont="1" applyFill="1" applyAlignment="1">
      <alignment horizontal="center" vertical="center" wrapText="1"/>
    </xf>
    <xf numFmtId="0" fontId="11" fillId="0" borderId="0" xfId="0" applyFont="1" applyAlignment="1">
      <alignment horizontal="center" vertical="center"/>
    </xf>
    <xf numFmtId="0" fontId="1" fillId="0" borderId="0" xfId="0" applyFont="1" applyAlignment="1">
      <alignment horizontal="justify"/>
    </xf>
    <xf numFmtId="0" fontId="12" fillId="0" borderId="0" xfId="0" applyFont="1" applyAlignment="1">
      <alignment horizontal="center"/>
    </xf>
    <xf numFmtId="0" fontId="2" fillId="0" borderId="0" xfId="0" applyFont="1" applyAlignment="1">
      <alignment horizontal="justify"/>
    </xf>
    <xf numFmtId="0" fontId="7" fillId="0" borderId="0" xfId="0" applyFont="1" applyAlignment="1">
      <alignment horizontal="justify"/>
    </xf>
    <xf numFmtId="0" fontId="2" fillId="0" borderId="0" xfId="0" applyFont="1" applyFill="1" applyAlignment="1">
      <alignment horizontal="justify" wrapText="1"/>
    </xf>
    <xf numFmtId="0" fontId="7" fillId="0" borderId="0" xfId="0" applyFont="1" applyAlignment="1">
      <alignment horizontal="justify" wrapText="1"/>
    </xf>
    <xf numFmtId="0" fontId="14" fillId="0" borderId="0" xfId="0" applyFont="1" applyAlignment="1">
      <alignment horizontal="justify"/>
    </xf>
    <xf numFmtId="0" fontId="1" fillId="0" borderId="0" xfId="0" applyFont="1" applyAlignment="1">
      <alignment horizontal="left"/>
    </xf>
    <xf numFmtId="49" fontId="1" fillId="4" borderId="0" xfId="0" applyNumberFormat="1" applyFont="1" applyFill="1" applyAlignment="1" applyProtection="1">
      <alignment horizontal="justify"/>
      <protection locked="0"/>
    </xf>
    <xf numFmtId="0" fontId="7" fillId="0" borderId="0" xfId="0" applyFont="1" applyFill="1" applyAlignment="1" applyProtection="1">
      <alignment horizontal="justify" wrapText="1"/>
    </xf>
    <xf numFmtId="0" fontId="7" fillId="4" borderId="0" xfId="0" applyFont="1" applyFill="1" applyAlignment="1" applyProtection="1">
      <alignment horizontal="justify" wrapText="1"/>
      <protection locked="0"/>
    </xf>
    <xf numFmtId="0" fontId="1" fillId="4" borderId="0" xfId="0" applyFont="1" applyFill="1" applyAlignment="1" applyProtection="1">
      <alignment horizontal="justify"/>
      <protection locked="0"/>
    </xf>
    <xf numFmtId="0" fontId="1" fillId="0" borderId="0" xfId="0" applyFont="1" applyFill="1" applyAlignment="1" applyProtection="1">
      <alignment horizontal="justify"/>
      <protection locked="0"/>
    </xf>
    <xf numFmtId="0" fontId="1" fillId="4" borderId="0" xfId="0" applyFont="1" applyFill="1" applyAlignment="1" applyProtection="1">
      <alignment horizontal="justify" vertical="top"/>
      <protection locked="0"/>
    </xf>
    <xf numFmtId="0" fontId="7" fillId="0" borderId="0" xfId="0" applyFont="1" applyAlignment="1" applyProtection="1">
      <alignment horizontal="justify" wrapText="1"/>
      <protection locked="0"/>
    </xf>
    <xf numFmtId="0" fontId="16" fillId="0" borderId="0" xfId="0" applyFont="1" applyAlignment="1">
      <alignment horizontal="justify"/>
    </xf>
    <xf numFmtId="0" fontId="1" fillId="4" borderId="0" xfId="0" applyFont="1" applyFill="1" applyAlignment="1" applyProtection="1">
      <alignment horizontal="justify" wrapText="1"/>
      <protection locked="0"/>
    </xf>
    <xf numFmtId="0" fontId="7" fillId="0" borderId="0" xfId="0" applyFont="1" applyFill="1" applyAlignment="1">
      <alignment horizontal="justify" wrapText="1"/>
    </xf>
    <xf numFmtId="0" fontId="17" fillId="0" borderId="0" xfId="0" applyFont="1" applyAlignment="1">
      <alignment horizontal="justify" wrapText="1"/>
    </xf>
    <xf numFmtId="0" fontId="1" fillId="0" borderId="0" xfId="0" applyFont="1" applyAlignment="1">
      <alignment horizontal="justify" vertical="top" wrapText="1"/>
    </xf>
    <xf numFmtId="0" fontId="2" fillId="0" borderId="0" xfId="0" applyFont="1" applyAlignment="1">
      <alignment horizontal="center" wrapText="1"/>
    </xf>
    <xf numFmtId="0" fontId="1" fillId="4" borderId="0" xfId="0" applyFont="1" applyFill="1" applyAlignment="1" applyProtection="1">
      <alignment horizontal="justify" vertical="top" wrapText="1"/>
      <protection locked="0"/>
    </xf>
    <xf numFmtId="0" fontId="1" fillId="4" borderId="0" xfId="0" applyFont="1" applyFill="1" applyProtection="1">
      <protection locked="0"/>
    </xf>
    <xf numFmtId="0" fontId="1" fillId="4" borderId="0" xfId="0" applyFont="1" applyFill="1" applyAlignment="1" applyProtection="1">
      <alignment wrapText="1"/>
      <protection locked="0"/>
    </xf>
    <xf numFmtId="0" fontId="7" fillId="4" borderId="0" xfId="0" applyFont="1" applyFill="1" applyAlignment="1" applyProtection="1">
      <alignment horizontal="justify" vertical="top" wrapText="1"/>
      <protection locked="0"/>
    </xf>
    <xf numFmtId="0" fontId="19" fillId="0" borderId="0" xfId="0" applyFont="1"/>
    <xf numFmtId="0" fontId="19" fillId="0" borderId="0" xfId="0" applyFont="1" applyAlignment="1">
      <alignment horizontal="right" wrapText="1"/>
    </xf>
    <xf numFmtId="0" fontId="19" fillId="0" borderId="0" xfId="0" applyFont="1" applyAlignment="1">
      <alignment horizontal="left"/>
    </xf>
    <xf numFmtId="0" fontId="1" fillId="0" borderId="1" xfId="0" applyFont="1" applyBorder="1" applyAlignment="1">
      <alignment horizontal="center" vertical="center" wrapText="1"/>
    </xf>
    <xf numFmtId="164" fontId="1" fillId="4" borderId="0" xfId="0" applyNumberFormat="1" applyFont="1" applyFill="1" applyProtection="1">
      <protection locked="0"/>
    </xf>
    <xf numFmtId="4" fontId="1" fillId="4" borderId="0" xfId="0" applyNumberFormat="1" applyFont="1" applyFill="1" applyProtection="1">
      <protection locked="0"/>
    </xf>
    <xf numFmtId="10" fontId="1" fillId="4" borderId="0" xfId="0" applyNumberFormat="1" applyFont="1" applyFill="1" applyProtection="1">
      <protection locked="0"/>
    </xf>
    <xf numFmtId="0" fontId="20" fillId="0" borderId="0" xfId="0" applyFont="1"/>
    <xf numFmtId="0" fontId="0" fillId="0" borderId="0" xfId="0" applyAlignment="1">
      <alignment horizontal="justify"/>
    </xf>
    <xf numFmtId="0" fontId="21" fillId="0" borderId="0" xfId="0" applyFont="1" applyAlignment="1">
      <alignment horizontal="justify"/>
    </xf>
    <xf numFmtId="0" fontId="22" fillId="0" borderId="0" xfId="0" applyFont="1" applyAlignment="1">
      <alignment horizontal="center"/>
    </xf>
    <xf numFmtId="0" fontId="23" fillId="0" borderId="0" xfId="0" applyFont="1" applyAlignment="1">
      <alignment horizontal="justify"/>
    </xf>
    <xf numFmtId="0" fontId="19" fillId="0" borderId="0" xfId="0" applyFont="1" applyAlignment="1">
      <alignment horizontal="justify"/>
    </xf>
    <xf numFmtId="0" fontId="5" fillId="0" borderId="0" xfId="0" applyFont="1" applyAlignment="1">
      <alignment horizontal="justify" wrapText="1"/>
    </xf>
    <xf numFmtId="0" fontId="19" fillId="4" borderId="0" xfId="0" applyFont="1" applyFill="1" applyAlignment="1" applyProtection="1">
      <alignment horizontal="justify"/>
      <protection locked="0"/>
    </xf>
    <xf numFmtId="0" fontId="19" fillId="4" borderId="0" xfId="0" applyFont="1" applyFill="1" applyAlignment="1" applyProtection="1">
      <alignment horizontal="justify" vertical="top"/>
      <protection locked="0"/>
    </xf>
    <xf numFmtId="0" fontId="5" fillId="4" borderId="0" xfId="0" applyFont="1" applyFill="1" applyAlignment="1" applyProtection="1">
      <alignment horizontal="justify" vertical="center" wrapText="1"/>
      <protection locked="0"/>
    </xf>
    <xf numFmtId="0" fontId="0" fillId="4" borderId="0" xfId="0" applyFill="1" applyAlignment="1" applyProtection="1">
      <alignment horizontal="justify"/>
      <protection locked="0"/>
    </xf>
    <xf numFmtId="0" fontId="5" fillId="0" borderId="0" xfId="0" applyFont="1" applyAlignment="1">
      <alignment horizontal="justify"/>
    </xf>
    <xf numFmtId="0" fontId="7" fillId="4" borderId="0" xfId="0" applyFont="1" applyFill="1" applyAlignment="1" applyProtection="1">
      <alignment horizontal="justify" vertical="top"/>
      <protection locked="0"/>
    </xf>
    <xf numFmtId="164" fontId="1" fillId="4" borderId="0" xfId="0" applyNumberFormat="1" applyFont="1" applyFill="1" applyAlignment="1" applyProtection="1">
      <alignment horizontal="left"/>
      <protection locked="0"/>
    </xf>
    <xf numFmtId="49" fontId="1" fillId="4" borderId="0" xfId="0" applyNumberFormat="1" applyFont="1" applyFill="1" applyAlignment="1" applyProtection="1">
      <alignment horizontal="left"/>
      <protection locked="0"/>
    </xf>
    <xf numFmtId="49" fontId="1" fillId="0" borderId="0" xfId="0" applyNumberFormat="1" applyFont="1"/>
    <xf numFmtId="0" fontId="1" fillId="0" borderId="0" xfId="0" applyFont="1" applyAlignment="1">
      <alignment vertical="center"/>
    </xf>
    <xf numFmtId="0" fontId="1" fillId="0" borderId="0" xfId="0" applyFont="1" applyAlignment="1">
      <alignment vertical="center" wrapText="1"/>
    </xf>
    <xf numFmtId="49" fontId="1" fillId="4" borderId="0" xfId="0" applyNumberFormat="1" applyFont="1" applyFill="1" applyProtection="1">
      <protection locked="0"/>
    </xf>
    <xf numFmtId="0" fontId="25" fillId="0" borderId="0" xfId="0" applyFont="1"/>
    <xf numFmtId="164" fontId="1" fillId="4" borderId="0" xfId="0" applyNumberFormat="1" applyFont="1" applyFill="1" applyAlignment="1" applyProtection="1">
      <alignment wrapText="1"/>
      <protection locked="0"/>
    </xf>
    <xf numFmtId="4" fontId="1" fillId="4" borderId="0" xfId="0" applyNumberFormat="1" applyFont="1" applyFill="1" applyAlignment="1" applyProtection="1">
      <alignment wrapText="1"/>
      <protection locked="0"/>
    </xf>
    <xf numFmtId="0" fontId="1" fillId="4" borderId="0" xfId="0" applyFont="1" applyFill="1" applyAlignment="1" applyProtection="1">
      <alignment horizontal="left"/>
      <protection locked="0"/>
    </xf>
    <xf numFmtId="49" fontId="1" fillId="4" borderId="0" xfId="0" applyNumberFormat="1" applyFont="1" applyFill="1" applyAlignment="1" applyProtection="1">
      <alignment wrapText="1"/>
      <protection locked="0"/>
    </xf>
    <xf numFmtId="0" fontId="0" fillId="0" borderId="0" xfId="0" applyAlignment="1">
      <alignment wrapText="1"/>
    </xf>
    <xf numFmtId="0" fontId="0" fillId="0" borderId="0" xfId="0" applyFill="1" applyAlignment="1">
      <alignment wrapText="1"/>
    </xf>
    <xf numFmtId="49" fontId="0" fillId="0" borderId="0" xfId="0" applyNumberFormat="1" applyAlignment="1">
      <alignment wrapText="1"/>
    </xf>
    <xf numFmtId="0" fontId="0" fillId="0" borderId="0" xfId="0" applyFill="1"/>
    <xf numFmtId="0" fontId="26" fillId="0" borderId="0" xfId="0" applyFont="1"/>
    <xf numFmtId="164" fontId="25" fillId="0" borderId="0" xfId="0" applyNumberFormat="1" applyFont="1" applyAlignment="1">
      <alignment horizontal="center"/>
    </xf>
    <xf numFmtId="164" fontId="1" fillId="0" borderId="0" xfId="0" applyNumberFormat="1" applyFont="1" applyAlignment="1">
      <alignment horizontal="center"/>
    </xf>
    <xf numFmtId="164" fontId="27" fillId="0" borderId="0" xfId="0" applyNumberFormat="1" applyFont="1" applyAlignment="1">
      <alignment horizontal="center" wrapText="1"/>
    </xf>
    <xf numFmtId="165" fontId="1" fillId="0" borderId="0" xfId="0" applyNumberFormat="1" applyFont="1" applyAlignment="1">
      <alignment horizontal="center" vertical="center"/>
    </xf>
    <xf numFmtId="166" fontId="1" fillId="0" borderId="0" xfId="0" applyNumberFormat="1" applyFont="1" applyAlignment="1">
      <alignment horizontal="center" vertical="center"/>
    </xf>
    <xf numFmtId="0" fontId="1" fillId="5" borderId="0" xfId="0" applyFont="1" applyFill="1"/>
    <xf numFmtId="0" fontId="25" fillId="0" borderId="0" xfId="0" applyFont="1" applyAlignment="1">
      <alignment horizontal="center"/>
    </xf>
    <xf numFmtId="164" fontId="27" fillId="0" borderId="0" xfId="0" applyNumberFormat="1" applyFont="1" applyAlignment="1">
      <alignment horizontal="center" vertical="center" wrapText="1"/>
    </xf>
    <xf numFmtId="0" fontId="1" fillId="0" borderId="0" xfId="0" applyFont="1" applyAlignment="1">
      <alignment horizontal="left" vertical="center" wrapText="1"/>
    </xf>
    <xf numFmtId="165" fontId="1" fillId="4" borderId="0" xfId="0" applyNumberFormat="1" applyFont="1" applyFill="1" applyAlignment="1" applyProtection="1">
      <alignment vertical="center"/>
      <protection locked="0"/>
    </xf>
    <xf numFmtId="166" fontId="1" fillId="0" borderId="0" xfId="0" applyNumberFormat="1" applyFont="1"/>
    <xf numFmtId="164" fontId="28" fillId="0" borderId="0" xfId="0" applyNumberFormat="1" applyFont="1"/>
    <xf numFmtId="166" fontId="25" fillId="0" borderId="0" xfId="0" applyNumberFormat="1" applyFont="1"/>
    <xf numFmtId="167" fontId="25" fillId="0" borderId="0" xfId="0" applyNumberFormat="1" applyFont="1"/>
    <xf numFmtId="49" fontId="1" fillId="0" borderId="0" xfId="0" applyNumberFormat="1" applyFont="1" applyAlignment="1">
      <alignment horizontal="left"/>
    </xf>
    <xf numFmtId="4" fontId="1" fillId="4" borderId="0" xfId="0" applyNumberFormat="1" applyFont="1" applyFill="1" applyAlignment="1" applyProtection="1">
      <alignment horizontal="center"/>
      <protection locked="0"/>
    </xf>
    <xf numFmtId="4" fontId="1" fillId="0" borderId="0" xfId="0" applyNumberFormat="1" applyFont="1" applyFill="1" applyAlignment="1" applyProtection="1">
      <alignment horizontal="center"/>
    </xf>
    <xf numFmtId="165" fontId="1" fillId="0" borderId="0" xfId="0" applyNumberFormat="1" applyFont="1" applyAlignment="1">
      <alignment horizontal="center"/>
    </xf>
    <xf numFmtId="0" fontId="1" fillId="4" borderId="0" xfId="0" applyFont="1" applyFill="1" applyAlignment="1" applyProtection="1">
      <alignment vertical="top" wrapText="1"/>
      <protection locked="0"/>
    </xf>
    <xf numFmtId="0" fontId="16" fillId="0" borderId="0" xfId="0" applyFont="1"/>
    <xf numFmtId="49" fontId="25" fillId="0" borderId="0" xfId="0" applyNumberFormat="1" applyFont="1" applyFill="1" applyAlignment="1" applyProtection="1">
      <alignment horizontal="left"/>
      <protection locked="0"/>
    </xf>
    <xf numFmtId="0" fontId="25" fillId="0" borderId="0" xfId="0" applyFont="1" applyAlignment="1">
      <alignment wrapText="1"/>
    </xf>
    <xf numFmtId="0" fontId="1" fillId="0" borderId="0" xfId="0" applyFont="1" applyFill="1"/>
    <xf numFmtId="0" fontId="1" fillId="0" borderId="0" xfId="0" applyFont="1" applyAlignment="1">
      <alignment horizontal="right"/>
    </xf>
    <xf numFmtId="4" fontId="1" fillId="0" borderId="0" xfId="0" applyNumberFormat="1" applyFont="1"/>
    <xf numFmtId="10" fontId="1" fillId="4" borderId="0" xfId="0" applyNumberFormat="1" applyFont="1" applyFill="1" applyAlignment="1" applyProtection="1">
      <alignment horizontal="center" wrapText="1"/>
      <protection locked="0"/>
    </xf>
    <xf numFmtId="4" fontId="1" fillId="0" borderId="0" xfId="0" applyNumberFormat="1" applyFont="1" applyFill="1"/>
    <xf numFmtId="0" fontId="1" fillId="4" borderId="0" xfId="0" applyFont="1" applyFill="1" applyAlignment="1" applyProtection="1">
      <alignment horizontal="center" wrapText="1"/>
      <protection locked="0"/>
    </xf>
    <xf numFmtId="4" fontId="1" fillId="0" borderId="0" xfId="0" applyNumberFormat="1" applyFont="1" applyAlignment="1">
      <alignment wrapText="1"/>
    </xf>
    <xf numFmtId="0" fontId="1" fillId="0" borderId="0" xfId="0" applyFont="1" applyAlignment="1">
      <alignment horizontal="left" vertical="center"/>
    </xf>
    <xf numFmtId="0" fontId="1" fillId="0" borderId="0" xfId="0" applyFont="1" applyAlignment="1">
      <alignment horizontal="center" vertical="center" wrapText="1"/>
    </xf>
    <xf numFmtId="0" fontId="30" fillId="6" borderId="2" xfId="0" applyFont="1" applyFill="1" applyBorder="1" applyAlignment="1">
      <alignment horizontal="center" vertical="top" wrapText="1"/>
    </xf>
    <xf numFmtId="0" fontId="30" fillId="6" borderId="2" xfId="0" applyFont="1" applyFill="1" applyBorder="1" applyAlignment="1">
      <alignment horizontal="left" vertical="top" wrapText="1"/>
    </xf>
    <xf numFmtId="0" fontId="31" fillId="6" borderId="2" xfId="0" applyFont="1" applyFill="1" applyBorder="1" applyAlignment="1">
      <alignment horizontal="left" vertical="top" wrapText="1"/>
    </xf>
    <xf numFmtId="168" fontId="30" fillId="6" borderId="2" xfId="0" applyNumberFormat="1" applyFont="1" applyFill="1" applyBorder="1" applyAlignment="1">
      <alignment horizontal="left" vertical="top" wrapText="1"/>
    </xf>
    <xf numFmtId="169" fontId="30" fillId="6" borderId="2" xfId="0" applyNumberFormat="1" applyFont="1" applyFill="1" applyBorder="1" applyAlignment="1">
      <alignment horizontal="left" vertical="top" wrapText="1"/>
    </xf>
    <xf numFmtId="169" fontId="30" fillId="6" borderId="0" xfId="0" applyNumberFormat="1" applyFont="1" applyFill="1" applyBorder="1" applyAlignment="1">
      <alignment horizontal="left" vertical="top"/>
    </xf>
    <xf numFmtId="0" fontId="30" fillId="6" borderId="3" xfId="0" applyFont="1" applyFill="1" applyBorder="1" applyAlignment="1">
      <alignment horizontal="left" vertical="top" wrapText="1"/>
    </xf>
    <xf numFmtId="0" fontId="30" fillId="6" borderId="3" xfId="0" applyFont="1" applyFill="1" applyBorder="1" applyAlignment="1">
      <alignment horizontal="center" vertical="top" wrapText="1"/>
    </xf>
    <xf numFmtId="168" fontId="30" fillId="6" borderId="3" xfId="0" applyNumberFormat="1" applyFont="1" applyFill="1" applyBorder="1" applyAlignment="1">
      <alignment horizontal="left" vertical="top" wrapText="1"/>
    </xf>
    <xf numFmtId="169" fontId="30" fillId="6" borderId="3" xfId="0" applyNumberFormat="1" applyFont="1" applyFill="1" applyBorder="1" applyAlignment="1">
      <alignment horizontal="left" vertical="top" wrapText="1"/>
    </xf>
    <xf numFmtId="49" fontId="0" fillId="0" borderId="0" xfId="0" applyNumberFormat="1"/>
    <xf numFmtId="49" fontId="24" fillId="0" borderId="2" xfId="0" applyNumberFormat="1" applyFont="1" applyBorder="1" applyAlignment="1">
      <alignment vertical="top" wrapText="1"/>
    </xf>
    <xf numFmtId="0" fontId="0" fillId="0" borderId="2" xfId="0" applyFont="1" applyBorder="1" applyAlignment="1">
      <alignment vertical="top" wrapText="1"/>
    </xf>
    <xf numFmtId="0" fontId="0" fillId="0" borderId="0" xfId="0" applyFont="1"/>
    <xf numFmtId="49" fontId="12" fillId="0" borderId="2" xfId="0" applyNumberFormat="1" applyFont="1" applyBorder="1" applyAlignment="1">
      <alignment horizontal="center" vertical="top" wrapText="1"/>
    </xf>
    <xf numFmtId="49" fontId="12" fillId="0" borderId="2" xfId="0" applyNumberFormat="1" applyFont="1" applyBorder="1" applyAlignment="1">
      <alignment horizontal="center" vertical="center" wrapText="1"/>
    </xf>
    <xf numFmtId="49" fontId="32" fillId="7" borderId="2" xfId="0" applyNumberFormat="1" applyFont="1" applyFill="1" applyBorder="1" applyAlignment="1">
      <alignment vertical="top" wrapText="1"/>
    </xf>
    <xf numFmtId="0" fontId="12" fillId="7" borderId="2" xfId="0" applyFont="1" applyFill="1" applyBorder="1" applyAlignment="1">
      <alignment vertical="top" wrapText="1"/>
    </xf>
    <xf numFmtId="49" fontId="32" fillId="8" borderId="2" xfId="0" applyNumberFormat="1" applyFont="1" applyFill="1" applyBorder="1" applyAlignment="1">
      <alignment vertical="top" wrapText="1"/>
    </xf>
    <xf numFmtId="0" fontId="32" fillId="8" borderId="2" xfId="0" applyFont="1" applyFill="1" applyBorder="1" applyAlignment="1">
      <alignment vertical="top" wrapText="1"/>
    </xf>
    <xf numFmtId="49" fontId="32" fillId="0" borderId="2" xfId="0" applyNumberFormat="1" applyFont="1" applyBorder="1" applyAlignment="1">
      <alignment vertical="top" wrapText="1"/>
    </xf>
    <xf numFmtId="0" fontId="33" fillId="0" borderId="2" xfId="0" applyFont="1" applyBorder="1" applyAlignment="1">
      <alignment vertical="top" wrapText="1"/>
    </xf>
    <xf numFmtId="0" fontId="5" fillId="0" borderId="2" xfId="0" applyFont="1" applyBorder="1" applyAlignment="1">
      <alignment vertical="top" wrapText="1"/>
    </xf>
    <xf numFmtId="0" fontId="24" fillId="0" borderId="2" xfId="0" applyFont="1" applyBorder="1" applyAlignment="1">
      <alignment vertical="top" wrapText="1"/>
    </xf>
    <xf numFmtId="0" fontId="1" fillId="0" borderId="0" xfId="0" applyFont="1" applyAlignment="1">
      <alignment horizontal="center"/>
    </xf>
    <xf numFmtId="0" fontId="1" fillId="0" borderId="0" xfId="0" applyFont="1"/>
    <xf numFmtId="0" fontId="1" fillId="0" borderId="0" xfId="0" applyFont="1" applyAlignment="1">
      <alignment wrapText="1"/>
    </xf>
    <xf numFmtId="0" fontId="1" fillId="0" borderId="0" xfId="0" applyFont="1" applyAlignment="1">
      <alignment horizontal="center" wrapText="1"/>
    </xf>
    <xf numFmtId="0" fontId="2" fillId="0" borderId="0" xfId="0" applyFont="1" applyAlignment="1">
      <alignment horizontal="center"/>
    </xf>
    <xf numFmtId="0" fontId="5" fillId="0" borderId="0" xfId="0" applyFont="1" applyAlignment="1">
      <alignment horizontal="center"/>
    </xf>
    <xf numFmtId="0" fontId="1" fillId="0" borderId="0" xfId="0" applyFont="1" applyAlignment="1">
      <alignment horizontal="center"/>
    </xf>
    <xf numFmtId="0" fontId="19" fillId="0" borderId="0" xfId="0" applyFont="1" applyAlignment="1">
      <alignment horizontal="center"/>
    </xf>
    <xf numFmtId="0" fontId="1" fillId="0" borderId="0" xfId="0" applyFont="1" applyAlignment="1">
      <alignment vertical="top" wrapText="1"/>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xf numFmtId="0" fontId="1" fillId="9" borderId="0" xfId="0" applyFont="1" applyFill="1" applyAlignment="1">
      <alignment vertical="center" wrapText="1"/>
    </xf>
  </cellXfs>
  <cellStyles count="1">
    <cellStyle name="Normale"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66"/>
      <rgbColor rgb="00FF00FF"/>
      <rgbColor rgb="0000FFFF"/>
      <rgbColor rgb="00800000"/>
      <rgbColor rgb="00008000"/>
      <rgbColor rgb="00000080"/>
      <rgbColor rgb="00808000"/>
      <rgbColor rgb="00800080"/>
      <rgbColor rgb="00008080"/>
      <rgbColor rgb="00C0C0C0"/>
      <rgbColor rgb="00808080"/>
      <rgbColor rgb="009999FF"/>
      <rgbColor rgb="00993366"/>
      <rgbColor rgb="00EEEEEE"/>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99FF"/>
      <rgbColor rgb="0099CC00"/>
      <rgbColor rgb="00FFCC00"/>
      <rgbColor rgb="00FF9900"/>
      <rgbColor rgb="00FF6600"/>
      <rgbColor rgb="00666699"/>
      <rgbColor rgb="00969696"/>
      <rgbColor rgb="00003366"/>
      <rgbColor rgb="00339966"/>
      <rgbColor rgb="00010202"/>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trlProps/ctrlProp1.xml><?xml version="1.0" encoding="utf-8"?>
<formControlPr xmlns="http://schemas.microsoft.com/office/spreadsheetml/2009/9/main" objectType="CheckBox"/>
</file>

<file path=xl/ctrlProps/ctrlProp10.xml><?xml version="1.0" encoding="utf-8"?>
<formControlPr xmlns="http://schemas.microsoft.com/office/spreadsheetml/2009/9/main" objectType="CheckBox"/>
</file>

<file path=xl/ctrlProps/ctrlProp11.xml><?xml version="1.0" encoding="utf-8"?>
<formControlPr xmlns="http://schemas.microsoft.com/office/spreadsheetml/2009/9/main" objectType="CheckBox"/>
</file>

<file path=xl/ctrlProps/ctrlProp12.xml><?xml version="1.0" encoding="utf-8"?>
<formControlPr xmlns="http://schemas.microsoft.com/office/spreadsheetml/2009/9/main" objectType="CheckBox"/>
</file>

<file path=xl/ctrlProps/ctrlProp13.xml><?xml version="1.0" encoding="utf-8"?>
<formControlPr xmlns="http://schemas.microsoft.com/office/spreadsheetml/2009/9/main" objectType="CheckBox"/>
</file>

<file path=xl/ctrlProps/ctrlProp14.xml><?xml version="1.0" encoding="utf-8"?>
<formControlPr xmlns="http://schemas.microsoft.com/office/spreadsheetml/2009/9/main" objectType="CheckBox"/>
</file>

<file path=xl/ctrlProps/ctrlProp15.xml><?xml version="1.0" encoding="utf-8"?>
<formControlPr xmlns="http://schemas.microsoft.com/office/spreadsheetml/2009/9/main" objectType="CheckBox"/>
</file>

<file path=xl/ctrlProps/ctrlProp16.xml><?xml version="1.0" encoding="utf-8"?>
<formControlPr xmlns="http://schemas.microsoft.com/office/spreadsheetml/2009/9/main" objectType="CheckBox"/>
</file>

<file path=xl/ctrlProps/ctrlProp17.xml><?xml version="1.0" encoding="utf-8"?>
<formControlPr xmlns="http://schemas.microsoft.com/office/spreadsheetml/2009/9/main" objectType="CheckBox"/>
</file>

<file path=xl/ctrlProps/ctrlProp18.xml><?xml version="1.0" encoding="utf-8"?>
<formControlPr xmlns="http://schemas.microsoft.com/office/spreadsheetml/2009/9/main" objectType="CheckBox"/>
</file>

<file path=xl/ctrlProps/ctrlProp19.xml><?xml version="1.0" encoding="utf-8"?>
<formControlPr xmlns="http://schemas.microsoft.com/office/spreadsheetml/2009/9/main" objectType="CheckBox"/>
</file>

<file path=xl/ctrlProps/ctrlProp2.xml><?xml version="1.0" encoding="utf-8"?>
<formControlPr xmlns="http://schemas.microsoft.com/office/spreadsheetml/2009/9/main" objectType="CheckBox"/>
</file>

<file path=xl/ctrlProps/ctrlProp20.xml><?xml version="1.0" encoding="utf-8"?>
<formControlPr xmlns="http://schemas.microsoft.com/office/spreadsheetml/2009/9/main" objectType="CheckBox"/>
</file>

<file path=xl/ctrlProps/ctrlProp21.xml><?xml version="1.0" encoding="utf-8"?>
<formControlPr xmlns="http://schemas.microsoft.com/office/spreadsheetml/2009/9/main" objectType="CheckBox"/>
</file>

<file path=xl/ctrlProps/ctrlProp22.xml><?xml version="1.0" encoding="utf-8"?>
<formControlPr xmlns="http://schemas.microsoft.com/office/spreadsheetml/2009/9/main" objectType="CheckBox"/>
</file>

<file path=xl/ctrlProps/ctrlProp23.xml><?xml version="1.0" encoding="utf-8"?>
<formControlPr xmlns="http://schemas.microsoft.com/office/spreadsheetml/2009/9/main" objectType="CheckBox"/>
</file>

<file path=xl/ctrlProps/ctrlProp24.xml><?xml version="1.0" encoding="utf-8"?>
<formControlPr xmlns="http://schemas.microsoft.com/office/spreadsheetml/2009/9/main" objectType="CheckBox"/>
</file>

<file path=xl/ctrlProps/ctrlProp25.xml><?xml version="1.0" encoding="utf-8"?>
<formControlPr xmlns="http://schemas.microsoft.com/office/spreadsheetml/2009/9/main" objectType="CheckBox"/>
</file>

<file path=xl/ctrlProps/ctrlProp26.xml><?xml version="1.0" encoding="utf-8"?>
<formControlPr xmlns="http://schemas.microsoft.com/office/spreadsheetml/2009/9/main" objectType="CheckBox"/>
</file>

<file path=xl/ctrlProps/ctrlProp27.xml><?xml version="1.0" encoding="utf-8"?>
<formControlPr xmlns="http://schemas.microsoft.com/office/spreadsheetml/2009/9/main" objectType="CheckBox"/>
</file>

<file path=xl/ctrlProps/ctrlProp28.xml><?xml version="1.0" encoding="utf-8"?>
<formControlPr xmlns="http://schemas.microsoft.com/office/spreadsheetml/2009/9/main" objectType="CheckBox"/>
</file>

<file path=xl/ctrlProps/ctrlProp29.xml><?xml version="1.0" encoding="utf-8"?>
<formControlPr xmlns="http://schemas.microsoft.com/office/spreadsheetml/2009/9/main" objectType="CheckBox"/>
</file>

<file path=xl/ctrlProps/ctrlProp3.xml><?xml version="1.0" encoding="utf-8"?>
<formControlPr xmlns="http://schemas.microsoft.com/office/spreadsheetml/2009/9/main" objectType="CheckBox"/>
</file>

<file path=xl/ctrlProps/ctrlProp30.xml><?xml version="1.0" encoding="utf-8"?>
<formControlPr xmlns="http://schemas.microsoft.com/office/spreadsheetml/2009/9/main" objectType="CheckBox"/>
</file>

<file path=xl/ctrlProps/ctrlProp31.xml><?xml version="1.0" encoding="utf-8"?>
<formControlPr xmlns="http://schemas.microsoft.com/office/spreadsheetml/2009/9/main" objectType="CheckBox"/>
</file>

<file path=xl/ctrlProps/ctrlProp32.xml><?xml version="1.0" encoding="utf-8"?>
<formControlPr xmlns="http://schemas.microsoft.com/office/spreadsheetml/2009/9/main" objectType="CheckBox"/>
</file>

<file path=xl/ctrlProps/ctrlProp33.xml><?xml version="1.0" encoding="utf-8"?>
<formControlPr xmlns="http://schemas.microsoft.com/office/spreadsheetml/2009/9/main" objectType="CheckBox"/>
</file>

<file path=xl/ctrlProps/ctrlProp34.xml><?xml version="1.0" encoding="utf-8"?>
<formControlPr xmlns="http://schemas.microsoft.com/office/spreadsheetml/2009/9/main" objectType="CheckBox"/>
</file>

<file path=xl/ctrlProps/ctrlProp35.xml><?xml version="1.0" encoding="utf-8"?>
<formControlPr xmlns="http://schemas.microsoft.com/office/spreadsheetml/2009/9/main" objectType="CheckBox"/>
</file>

<file path=xl/ctrlProps/ctrlProp36.xml><?xml version="1.0" encoding="utf-8"?>
<formControlPr xmlns="http://schemas.microsoft.com/office/spreadsheetml/2009/9/main" objectType="CheckBox"/>
</file>

<file path=xl/ctrlProps/ctrlProp37.xml><?xml version="1.0" encoding="utf-8"?>
<formControlPr xmlns="http://schemas.microsoft.com/office/spreadsheetml/2009/9/main" objectType="CheckBox"/>
</file>

<file path=xl/ctrlProps/ctrlProp38.xml><?xml version="1.0" encoding="utf-8"?>
<formControlPr xmlns="http://schemas.microsoft.com/office/spreadsheetml/2009/9/main" objectType="CheckBox"/>
</file>

<file path=xl/ctrlProps/ctrlProp39.xml><?xml version="1.0" encoding="utf-8"?>
<formControlPr xmlns="http://schemas.microsoft.com/office/spreadsheetml/2009/9/main" objectType="CheckBox"/>
</file>

<file path=xl/ctrlProps/ctrlProp4.xml><?xml version="1.0" encoding="utf-8"?>
<formControlPr xmlns="http://schemas.microsoft.com/office/spreadsheetml/2009/9/main" objectType="CheckBox"/>
</file>

<file path=xl/ctrlProps/ctrlProp40.xml><?xml version="1.0" encoding="utf-8"?>
<formControlPr xmlns="http://schemas.microsoft.com/office/spreadsheetml/2009/9/main" objectType="CheckBox"/>
</file>

<file path=xl/ctrlProps/ctrlProp41.xml><?xml version="1.0" encoding="utf-8"?>
<formControlPr xmlns="http://schemas.microsoft.com/office/spreadsheetml/2009/9/main" objectType="CheckBox"/>
</file>

<file path=xl/ctrlProps/ctrlProp42.xml><?xml version="1.0" encoding="utf-8"?>
<formControlPr xmlns="http://schemas.microsoft.com/office/spreadsheetml/2009/9/main" objectType="CheckBox"/>
</file>

<file path=xl/ctrlProps/ctrlProp43.xml><?xml version="1.0" encoding="utf-8"?>
<formControlPr xmlns="http://schemas.microsoft.com/office/spreadsheetml/2009/9/main" objectType="CheckBox"/>
</file>

<file path=xl/ctrlProps/ctrlProp44.xml><?xml version="1.0" encoding="utf-8"?>
<formControlPr xmlns="http://schemas.microsoft.com/office/spreadsheetml/2009/9/main" objectType="CheckBox"/>
</file>

<file path=xl/ctrlProps/ctrlProp45.xml><?xml version="1.0" encoding="utf-8"?>
<formControlPr xmlns="http://schemas.microsoft.com/office/spreadsheetml/2009/9/main" objectType="CheckBox"/>
</file>

<file path=xl/ctrlProps/ctrlProp46.xml><?xml version="1.0" encoding="utf-8"?>
<formControlPr xmlns="http://schemas.microsoft.com/office/spreadsheetml/2009/9/main" objectType="CheckBox"/>
</file>

<file path=xl/ctrlProps/ctrlProp47.xml><?xml version="1.0" encoding="utf-8"?>
<formControlPr xmlns="http://schemas.microsoft.com/office/spreadsheetml/2009/9/main" objectType="CheckBox"/>
</file>

<file path=xl/ctrlProps/ctrlProp48.xml><?xml version="1.0" encoding="utf-8"?>
<formControlPr xmlns="http://schemas.microsoft.com/office/spreadsheetml/2009/9/main" objectType="CheckBox"/>
</file>

<file path=xl/ctrlProps/ctrlProp49.xml><?xml version="1.0" encoding="utf-8"?>
<formControlPr xmlns="http://schemas.microsoft.com/office/spreadsheetml/2009/9/main" objectType="CheckBox"/>
</file>

<file path=xl/ctrlProps/ctrlProp5.xml><?xml version="1.0" encoding="utf-8"?>
<formControlPr xmlns="http://schemas.microsoft.com/office/spreadsheetml/2009/9/main" objectType="CheckBox"/>
</file>

<file path=xl/ctrlProps/ctrlProp50.xml><?xml version="1.0" encoding="utf-8"?>
<formControlPr xmlns="http://schemas.microsoft.com/office/spreadsheetml/2009/9/main" objectType="CheckBox"/>
</file>

<file path=xl/ctrlProps/ctrlProp51.xml><?xml version="1.0" encoding="utf-8"?>
<formControlPr xmlns="http://schemas.microsoft.com/office/spreadsheetml/2009/9/main" objectType="CheckBox"/>
</file>

<file path=xl/ctrlProps/ctrlProp52.xml><?xml version="1.0" encoding="utf-8"?>
<formControlPr xmlns="http://schemas.microsoft.com/office/spreadsheetml/2009/9/main" objectType="CheckBox"/>
</file>

<file path=xl/ctrlProps/ctrlProp53.xml><?xml version="1.0" encoding="utf-8"?>
<formControlPr xmlns="http://schemas.microsoft.com/office/spreadsheetml/2009/9/main" objectType="CheckBox"/>
</file>

<file path=xl/ctrlProps/ctrlProp54.xml><?xml version="1.0" encoding="utf-8"?>
<formControlPr xmlns="http://schemas.microsoft.com/office/spreadsheetml/2009/9/main" objectType="CheckBox"/>
</file>

<file path=xl/ctrlProps/ctrlProp55.xml><?xml version="1.0" encoding="utf-8"?>
<formControlPr xmlns="http://schemas.microsoft.com/office/spreadsheetml/2009/9/main" objectType="CheckBox"/>
</file>

<file path=xl/ctrlProps/ctrlProp6.xml><?xml version="1.0" encoding="utf-8"?>
<formControlPr xmlns="http://schemas.microsoft.com/office/spreadsheetml/2009/9/main" objectType="CheckBox"/>
</file>

<file path=xl/ctrlProps/ctrlProp7.xml><?xml version="1.0" encoding="utf-8"?>
<formControlPr xmlns="http://schemas.microsoft.com/office/spreadsheetml/2009/9/main" objectType="CheckBox"/>
</file>

<file path=xl/ctrlProps/ctrlProp8.xml><?xml version="1.0" encoding="utf-8"?>
<formControlPr xmlns="http://schemas.microsoft.com/office/spreadsheetml/2009/9/main" objectType="CheckBox"/>
</file>

<file path=xl/ctrlProps/ctrlProp9.xml><?xml version="1.0" encoding="utf-8"?>
<formControlPr xmlns="http://schemas.microsoft.com/office/spreadsheetml/2009/9/main" objectType="CheckBox"/>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11.emf"/><Relationship Id="rId2" Type="http://schemas.openxmlformats.org/officeDocument/2006/relationships/image" Target="../media/image10.emf"/><Relationship Id="rId1" Type="http://schemas.openxmlformats.org/officeDocument/2006/relationships/image" Target="../media/image9.emf"/></Relationships>
</file>

<file path=xl/drawings/_rels/vmlDrawing11.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12.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14.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16.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17.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20.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22.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24.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26.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28.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_rels/vmlDrawing9.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28575</xdr:rowOff>
    </xdr:from>
    <xdr:to>
      <xdr:col>1</xdr:col>
      <xdr:colOff>5286375</xdr:colOff>
      <xdr:row>7</xdr:row>
      <xdr:rowOff>133350</xdr:rowOff>
    </xdr:to>
    <xdr:pic>
      <xdr:nvPicPr>
        <xdr:cNvPr id="1026" name="Immagini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23825"/>
          <a:ext cx="5286375" cy="10763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42</xdr:row>
      <xdr:rowOff>0</xdr:rowOff>
    </xdr:from>
    <xdr:to>
      <xdr:col>1</xdr:col>
      <xdr:colOff>5267325</xdr:colOff>
      <xdr:row>46</xdr:row>
      <xdr:rowOff>28575</xdr:rowOff>
    </xdr:to>
    <xdr:pic>
      <xdr:nvPicPr>
        <xdr:cNvPr id="1027" name="Immagini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7225" y="10172700"/>
          <a:ext cx="5267325" cy="6762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142875</xdr:colOff>
      <xdr:row>9</xdr:row>
      <xdr:rowOff>38100</xdr:rowOff>
    </xdr:from>
    <xdr:to>
      <xdr:col>4</xdr:col>
      <xdr:colOff>161925</xdr:colOff>
      <xdr:row>19</xdr:row>
      <xdr:rowOff>19050</xdr:rowOff>
    </xdr:to>
    <xdr:pic>
      <xdr:nvPicPr>
        <xdr:cNvPr id="2049" name="Immagini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381125"/>
          <a:ext cx="5867400" cy="16002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52</xdr:row>
          <xdr:rowOff>9525</xdr:rowOff>
        </xdr:from>
        <xdr:to>
          <xdr:col>0</xdr:col>
          <xdr:colOff>114300</xdr:colOff>
          <xdr:row>52</xdr:row>
          <xdr:rowOff>161925</xdr:rowOff>
        </xdr:to>
        <xdr:sp macro="" textlink="">
          <xdr:nvSpPr>
            <xdr:cNvPr id="4100" name="Casella di controllo 1" hidden="1">
              <a:extLst>
                <a:ext uri="{63B3BB69-23CF-44E3-9099-C40C66FF867C}">
                  <a14:compatExt spid="_x0000_s4100"/>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53</xdr:row>
          <xdr:rowOff>9525</xdr:rowOff>
        </xdr:from>
        <xdr:to>
          <xdr:col>0</xdr:col>
          <xdr:colOff>114300</xdr:colOff>
          <xdr:row>53</xdr:row>
          <xdr:rowOff>152400</xdr:rowOff>
        </xdr:to>
        <xdr:sp macro="" textlink="">
          <xdr:nvSpPr>
            <xdr:cNvPr id="4101" name="Check Box 5" hidden="1">
              <a:extLst>
                <a:ext uri="{63B3BB69-23CF-44E3-9099-C40C66FF867C}">
                  <a14:compatExt spid="_x0000_s4101"/>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54</xdr:row>
          <xdr:rowOff>9525</xdr:rowOff>
        </xdr:from>
        <xdr:to>
          <xdr:col>0</xdr:col>
          <xdr:colOff>114300</xdr:colOff>
          <xdr:row>54</xdr:row>
          <xdr:rowOff>161925</xdr:rowOff>
        </xdr:to>
        <xdr:sp macro="" textlink="">
          <xdr:nvSpPr>
            <xdr:cNvPr id="4102" name="Check Box 6" hidden="1">
              <a:extLst>
                <a:ext uri="{63B3BB69-23CF-44E3-9099-C40C66FF867C}">
                  <a14:compatExt spid="_x0000_s4102"/>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55</xdr:row>
          <xdr:rowOff>9525</xdr:rowOff>
        </xdr:from>
        <xdr:to>
          <xdr:col>0</xdr:col>
          <xdr:colOff>114300</xdr:colOff>
          <xdr:row>55</xdr:row>
          <xdr:rowOff>161925</xdr:rowOff>
        </xdr:to>
        <xdr:sp macro="" textlink="">
          <xdr:nvSpPr>
            <xdr:cNvPr id="4103" name="Check Box 7" hidden="1">
              <a:extLst>
                <a:ext uri="{63B3BB69-23CF-44E3-9099-C40C66FF867C}">
                  <a14:compatExt spid="_x0000_s4103"/>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56</xdr:row>
          <xdr:rowOff>9525</xdr:rowOff>
        </xdr:from>
        <xdr:to>
          <xdr:col>0</xdr:col>
          <xdr:colOff>114300</xdr:colOff>
          <xdr:row>56</xdr:row>
          <xdr:rowOff>152400</xdr:rowOff>
        </xdr:to>
        <xdr:sp macro="" textlink="">
          <xdr:nvSpPr>
            <xdr:cNvPr id="4104" name="Check Box 8" hidden="1">
              <a:extLst>
                <a:ext uri="{63B3BB69-23CF-44E3-9099-C40C66FF867C}">
                  <a14:compatExt spid="_x0000_s4104"/>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57</xdr:row>
          <xdr:rowOff>0</xdr:rowOff>
        </xdr:from>
        <xdr:to>
          <xdr:col>0</xdr:col>
          <xdr:colOff>114300</xdr:colOff>
          <xdr:row>57</xdr:row>
          <xdr:rowOff>142875</xdr:rowOff>
        </xdr:to>
        <xdr:sp macro="" textlink="">
          <xdr:nvSpPr>
            <xdr:cNvPr id="4105" name="Check Box 9" hidden="1">
              <a:extLst>
                <a:ext uri="{63B3BB69-23CF-44E3-9099-C40C66FF867C}">
                  <a14:compatExt spid="_x0000_s4105"/>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58</xdr:row>
          <xdr:rowOff>0</xdr:rowOff>
        </xdr:from>
        <xdr:to>
          <xdr:col>0</xdr:col>
          <xdr:colOff>114300</xdr:colOff>
          <xdr:row>58</xdr:row>
          <xdr:rowOff>142875</xdr:rowOff>
        </xdr:to>
        <xdr:sp macro="" textlink="">
          <xdr:nvSpPr>
            <xdr:cNvPr id="4106" name="Check Box 10" hidden="1">
              <a:extLst>
                <a:ext uri="{63B3BB69-23CF-44E3-9099-C40C66FF867C}">
                  <a14:compatExt spid="_x0000_s4106"/>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59</xdr:row>
          <xdr:rowOff>9525</xdr:rowOff>
        </xdr:from>
        <xdr:to>
          <xdr:col>0</xdr:col>
          <xdr:colOff>114300</xdr:colOff>
          <xdr:row>59</xdr:row>
          <xdr:rowOff>161925</xdr:rowOff>
        </xdr:to>
        <xdr:sp macro="" textlink="">
          <xdr:nvSpPr>
            <xdr:cNvPr id="4107" name="Casella di controllo 3" hidden="1">
              <a:extLst>
                <a:ext uri="{63B3BB69-23CF-44E3-9099-C40C66FF867C}">
                  <a14:compatExt spid="_x0000_s4107"/>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60</xdr:row>
          <xdr:rowOff>19050</xdr:rowOff>
        </xdr:from>
        <xdr:to>
          <xdr:col>0</xdr:col>
          <xdr:colOff>114300</xdr:colOff>
          <xdr:row>61</xdr:row>
          <xdr:rowOff>0</xdr:rowOff>
        </xdr:to>
        <xdr:sp macro="" textlink="">
          <xdr:nvSpPr>
            <xdr:cNvPr id="4108" name="Check Box 12" hidden="1">
              <a:extLst>
                <a:ext uri="{63B3BB69-23CF-44E3-9099-C40C66FF867C}">
                  <a14:compatExt spid="_x0000_s4108"/>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61</xdr:row>
          <xdr:rowOff>9525</xdr:rowOff>
        </xdr:from>
        <xdr:to>
          <xdr:col>0</xdr:col>
          <xdr:colOff>114300</xdr:colOff>
          <xdr:row>61</xdr:row>
          <xdr:rowOff>152400</xdr:rowOff>
        </xdr:to>
        <xdr:sp macro="" textlink="">
          <xdr:nvSpPr>
            <xdr:cNvPr id="4109" name="Check Box 13" hidden="1">
              <a:extLst>
                <a:ext uri="{63B3BB69-23CF-44E3-9099-C40C66FF867C}">
                  <a14:compatExt spid="_x0000_s4109"/>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65</xdr:row>
          <xdr:rowOff>9525</xdr:rowOff>
        </xdr:from>
        <xdr:to>
          <xdr:col>0</xdr:col>
          <xdr:colOff>114300</xdr:colOff>
          <xdr:row>65</xdr:row>
          <xdr:rowOff>152400</xdr:rowOff>
        </xdr:to>
        <xdr:sp macro="" textlink="">
          <xdr:nvSpPr>
            <xdr:cNvPr id="4110" name="Check Box 14" hidden="1">
              <a:extLst>
                <a:ext uri="{63B3BB69-23CF-44E3-9099-C40C66FF867C}">
                  <a14:compatExt spid="_x0000_s4110"/>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66</xdr:row>
          <xdr:rowOff>142875</xdr:rowOff>
        </xdr:from>
        <xdr:to>
          <xdr:col>0</xdr:col>
          <xdr:colOff>114300</xdr:colOff>
          <xdr:row>67</xdr:row>
          <xdr:rowOff>133350</xdr:rowOff>
        </xdr:to>
        <xdr:sp macro="" textlink="">
          <xdr:nvSpPr>
            <xdr:cNvPr id="4111" name="Check Box 15" hidden="1">
              <a:extLst>
                <a:ext uri="{63B3BB69-23CF-44E3-9099-C40C66FF867C}">
                  <a14:compatExt spid="_x0000_s4111"/>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68</xdr:row>
          <xdr:rowOff>142875</xdr:rowOff>
        </xdr:from>
        <xdr:to>
          <xdr:col>0</xdr:col>
          <xdr:colOff>114300</xdr:colOff>
          <xdr:row>69</xdr:row>
          <xdr:rowOff>133350</xdr:rowOff>
        </xdr:to>
        <xdr:sp macro="" textlink="">
          <xdr:nvSpPr>
            <xdr:cNvPr id="4112" name="Check Box 16" hidden="1">
              <a:extLst>
                <a:ext uri="{63B3BB69-23CF-44E3-9099-C40C66FF867C}">
                  <a14:compatExt spid="_x0000_s4112"/>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69</xdr:row>
          <xdr:rowOff>466725</xdr:rowOff>
        </xdr:from>
        <xdr:to>
          <xdr:col>0</xdr:col>
          <xdr:colOff>114300</xdr:colOff>
          <xdr:row>70</xdr:row>
          <xdr:rowOff>123825</xdr:rowOff>
        </xdr:to>
        <xdr:sp macro="" textlink="">
          <xdr:nvSpPr>
            <xdr:cNvPr id="4113" name="Check Box 17" hidden="1">
              <a:extLst>
                <a:ext uri="{63B3BB69-23CF-44E3-9099-C40C66FF867C}">
                  <a14:compatExt spid="_x0000_s4113"/>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71</xdr:row>
          <xdr:rowOff>9525</xdr:rowOff>
        </xdr:from>
        <xdr:to>
          <xdr:col>0</xdr:col>
          <xdr:colOff>114300</xdr:colOff>
          <xdr:row>71</xdr:row>
          <xdr:rowOff>152400</xdr:rowOff>
        </xdr:to>
        <xdr:sp macro="" textlink="">
          <xdr:nvSpPr>
            <xdr:cNvPr id="4114" name="Check Box 18" hidden="1">
              <a:extLst>
                <a:ext uri="{63B3BB69-23CF-44E3-9099-C40C66FF867C}">
                  <a14:compatExt spid="_x0000_s4114"/>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72</xdr:row>
          <xdr:rowOff>9525</xdr:rowOff>
        </xdr:from>
        <xdr:to>
          <xdr:col>0</xdr:col>
          <xdr:colOff>114300</xdr:colOff>
          <xdr:row>72</xdr:row>
          <xdr:rowOff>180975</xdr:rowOff>
        </xdr:to>
        <xdr:sp macro="" textlink="">
          <xdr:nvSpPr>
            <xdr:cNvPr id="4115" name="Check Box 19" hidden="1">
              <a:extLst>
                <a:ext uri="{63B3BB69-23CF-44E3-9099-C40C66FF867C}">
                  <a14:compatExt spid="_x0000_s4115"/>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43</xdr:row>
          <xdr:rowOff>142875</xdr:rowOff>
        </xdr:from>
        <xdr:to>
          <xdr:col>0</xdr:col>
          <xdr:colOff>114300</xdr:colOff>
          <xdr:row>44</xdr:row>
          <xdr:rowOff>133350</xdr:rowOff>
        </xdr:to>
        <xdr:sp macro="" textlink="">
          <xdr:nvSpPr>
            <xdr:cNvPr id="4116" name="Check Box 20" hidden="1">
              <a:extLst>
                <a:ext uri="{63B3BB69-23CF-44E3-9099-C40C66FF867C}">
                  <a14:compatExt spid="_x0000_s4116"/>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39</xdr:row>
          <xdr:rowOff>314325</xdr:rowOff>
        </xdr:from>
        <xdr:to>
          <xdr:col>0</xdr:col>
          <xdr:colOff>114300</xdr:colOff>
          <xdr:row>40</xdr:row>
          <xdr:rowOff>209550</xdr:rowOff>
        </xdr:to>
        <xdr:sp macro="" textlink="">
          <xdr:nvSpPr>
            <xdr:cNvPr id="4117" name="Check Box 21" hidden="1">
              <a:extLst>
                <a:ext uri="{63B3BB69-23CF-44E3-9099-C40C66FF867C}">
                  <a14:compatExt spid="_x0000_s4117"/>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50</xdr:row>
          <xdr:rowOff>9525</xdr:rowOff>
        </xdr:from>
        <xdr:to>
          <xdr:col>0</xdr:col>
          <xdr:colOff>114300</xdr:colOff>
          <xdr:row>50</xdr:row>
          <xdr:rowOff>161925</xdr:rowOff>
        </xdr:to>
        <xdr:sp macro="" textlink="">
          <xdr:nvSpPr>
            <xdr:cNvPr id="4118" name="Check Box 22" hidden="1">
              <a:extLst>
                <a:ext uri="{63B3BB69-23CF-44E3-9099-C40C66FF867C}">
                  <a14:compatExt spid="_x0000_s4118"/>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37</xdr:row>
          <xdr:rowOff>476250</xdr:rowOff>
        </xdr:from>
        <xdr:to>
          <xdr:col>0</xdr:col>
          <xdr:colOff>114300</xdr:colOff>
          <xdr:row>38</xdr:row>
          <xdr:rowOff>142875</xdr:rowOff>
        </xdr:to>
        <xdr:sp macro="" textlink="">
          <xdr:nvSpPr>
            <xdr:cNvPr id="4119" name="Casella di controllo 2" hidden="1">
              <a:extLst>
                <a:ext uri="{63B3BB69-23CF-44E3-9099-C40C66FF867C}">
                  <a14:compatExt spid="_x0000_s4119"/>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79</xdr:row>
          <xdr:rowOff>9525</xdr:rowOff>
        </xdr:from>
        <xdr:to>
          <xdr:col>0</xdr:col>
          <xdr:colOff>114300</xdr:colOff>
          <xdr:row>79</xdr:row>
          <xdr:rowOff>152400</xdr:rowOff>
        </xdr:to>
        <xdr:sp macro="" textlink="">
          <xdr:nvSpPr>
            <xdr:cNvPr id="4120" name="Check Box 24" hidden="1">
              <a:extLst>
                <a:ext uri="{63B3BB69-23CF-44E3-9099-C40C66FF867C}">
                  <a14:compatExt spid="_x0000_s4120"/>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80</xdr:row>
          <xdr:rowOff>9525</xdr:rowOff>
        </xdr:from>
        <xdr:to>
          <xdr:col>0</xdr:col>
          <xdr:colOff>114300</xdr:colOff>
          <xdr:row>80</xdr:row>
          <xdr:rowOff>152400</xdr:rowOff>
        </xdr:to>
        <xdr:sp macro="" textlink="">
          <xdr:nvSpPr>
            <xdr:cNvPr id="4121" name="Check Box 25" hidden="1">
              <a:extLst>
                <a:ext uri="{63B3BB69-23CF-44E3-9099-C40C66FF867C}">
                  <a14:compatExt spid="_x0000_s4121"/>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81</xdr:row>
          <xdr:rowOff>19050</xdr:rowOff>
        </xdr:from>
        <xdr:to>
          <xdr:col>0</xdr:col>
          <xdr:colOff>114300</xdr:colOff>
          <xdr:row>82</xdr:row>
          <xdr:rowOff>0</xdr:rowOff>
        </xdr:to>
        <xdr:sp macro="" textlink="">
          <xdr:nvSpPr>
            <xdr:cNvPr id="4122" name="Check Box 26" hidden="1">
              <a:extLst>
                <a:ext uri="{63B3BB69-23CF-44E3-9099-C40C66FF867C}">
                  <a14:compatExt spid="_x0000_s4122"/>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37</xdr:row>
          <xdr:rowOff>19050</xdr:rowOff>
        </xdr:from>
        <xdr:to>
          <xdr:col>0</xdr:col>
          <xdr:colOff>114300</xdr:colOff>
          <xdr:row>37</xdr:row>
          <xdr:rowOff>180975</xdr:rowOff>
        </xdr:to>
        <xdr:sp macro="" textlink="">
          <xdr:nvSpPr>
            <xdr:cNvPr id="4123" name="Check Box 27" hidden="1">
              <a:extLst>
                <a:ext uri="{63B3BB69-23CF-44E3-9099-C40C66FF867C}">
                  <a14:compatExt spid="_x0000_s4123"/>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85</xdr:row>
          <xdr:rowOff>133350</xdr:rowOff>
        </xdr:from>
        <xdr:to>
          <xdr:col>0</xdr:col>
          <xdr:colOff>114300</xdr:colOff>
          <xdr:row>86</xdr:row>
          <xdr:rowOff>161925</xdr:rowOff>
        </xdr:to>
        <xdr:sp macro="" textlink="">
          <xdr:nvSpPr>
            <xdr:cNvPr id="4124" name="Check Box 28" hidden="1">
              <a:extLst>
                <a:ext uri="{63B3BB69-23CF-44E3-9099-C40C66FF867C}">
                  <a14:compatExt spid="_x0000_s4124"/>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87</xdr:row>
          <xdr:rowOff>0</xdr:rowOff>
        </xdr:from>
        <xdr:to>
          <xdr:col>0</xdr:col>
          <xdr:colOff>114300</xdr:colOff>
          <xdr:row>87</xdr:row>
          <xdr:rowOff>123825</xdr:rowOff>
        </xdr:to>
        <xdr:sp macro="" textlink="">
          <xdr:nvSpPr>
            <xdr:cNvPr id="4125" name="Check Box 29" hidden="1">
              <a:extLst>
                <a:ext uri="{63B3BB69-23CF-44E3-9099-C40C66FF867C}">
                  <a14:compatExt spid="_x0000_s4125"/>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87</xdr:row>
          <xdr:rowOff>142875</xdr:rowOff>
        </xdr:from>
        <xdr:to>
          <xdr:col>0</xdr:col>
          <xdr:colOff>114300</xdr:colOff>
          <xdr:row>88</xdr:row>
          <xdr:rowOff>123825</xdr:rowOff>
        </xdr:to>
        <xdr:sp macro="" textlink="">
          <xdr:nvSpPr>
            <xdr:cNvPr id="4126" name="Check Box 30" hidden="1">
              <a:extLst>
                <a:ext uri="{63B3BB69-23CF-44E3-9099-C40C66FF867C}">
                  <a14:compatExt spid="_x0000_s4126"/>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89</xdr:row>
          <xdr:rowOff>28575</xdr:rowOff>
        </xdr:from>
        <xdr:to>
          <xdr:col>0</xdr:col>
          <xdr:colOff>114300</xdr:colOff>
          <xdr:row>89</xdr:row>
          <xdr:rowOff>238125</xdr:rowOff>
        </xdr:to>
        <xdr:sp macro="" textlink="">
          <xdr:nvSpPr>
            <xdr:cNvPr id="4127" name="Check Box 31" hidden="1">
              <a:extLst>
                <a:ext uri="{63B3BB69-23CF-44E3-9099-C40C66FF867C}">
                  <a14:compatExt spid="_x0000_s4127"/>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89</xdr:row>
          <xdr:rowOff>466725</xdr:rowOff>
        </xdr:from>
        <xdr:to>
          <xdr:col>0</xdr:col>
          <xdr:colOff>114300</xdr:colOff>
          <xdr:row>90</xdr:row>
          <xdr:rowOff>114300</xdr:rowOff>
        </xdr:to>
        <xdr:sp macro="" textlink="">
          <xdr:nvSpPr>
            <xdr:cNvPr id="4128" name="Check Box 32" hidden="1">
              <a:extLst>
                <a:ext uri="{63B3BB69-23CF-44E3-9099-C40C66FF867C}">
                  <a14:compatExt spid="_x0000_s4128"/>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91</xdr:row>
          <xdr:rowOff>142875</xdr:rowOff>
        </xdr:from>
        <xdr:to>
          <xdr:col>0</xdr:col>
          <xdr:colOff>95250</xdr:colOff>
          <xdr:row>92</xdr:row>
          <xdr:rowOff>133350</xdr:rowOff>
        </xdr:to>
        <xdr:sp macro="" textlink="">
          <xdr:nvSpPr>
            <xdr:cNvPr id="4129" name="Check Box 33" hidden="1">
              <a:extLst>
                <a:ext uri="{63B3BB69-23CF-44E3-9099-C40C66FF867C}">
                  <a14:compatExt spid="_x0000_s4129"/>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92</xdr:row>
          <xdr:rowOff>628650</xdr:rowOff>
        </xdr:from>
        <xdr:to>
          <xdr:col>0</xdr:col>
          <xdr:colOff>95250</xdr:colOff>
          <xdr:row>93</xdr:row>
          <xdr:rowOff>133350</xdr:rowOff>
        </xdr:to>
        <xdr:sp macro="" textlink="">
          <xdr:nvSpPr>
            <xdr:cNvPr id="4130" name="Check Box 34" hidden="1">
              <a:extLst>
                <a:ext uri="{63B3BB69-23CF-44E3-9099-C40C66FF867C}">
                  <a14:compatExt spid="_x0000_s4130"/>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94</xdr:row>
          <xdr:rowOff>142875</xdr:rowOff>
        </xdr:from>
        <xdr:to>
          <xdr:col>0</xdr:col>
          <xdr:colOff>95250</xdr:colOff>
          <xdr:row>95</xdr:row>
          <xdr:rowOff>123825</xdr:rowOff>
        </xdr:to>
        <xdr:sp macro="" textlink="">
          <xdr:nvSpPr>
            <xdr:cNvPr id="4131" name="Check Box 35" hidden="1">
              <a:extLst>
                <a:ext uri="{63B3BB69-23CF-44E3-9099-C40C66FF867C}">
                  <a14:compatExt spid="_x0000_s4131"/>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97</xdr:row>
          <xdr:rowOff>142875</xdr:rowOff>
        </xdr:from>
        <xdr:to>
          <xdr:col>0</xdr:col>
          <xdr:colOff>95250</xdr:colOff>
          <xdr:row>98</xdr:row>
          <xdr:rowOff>123825</xdr:rowOff>
        </xdr:to>
        <xdr:sp macro="" textlink="">
          <xdr:nvSpPr>
            <xdr:cNvPr id="4132" name="Check Box 36" hidden="1">
              <a:extLst>
                <a:ext uri="{63B3BB69-23CF-44E3-9099-C40C66FF867C}">
                  <a14:compatExt spid="_x0000_s4132"/>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95</xdr:row>
          <xdr:rowOff>323850</xdr:rowOff>
        </xdr:from>
        <xdr:to>
          <xdr:col>0</xdr:col>
          <xdr:colOff>95250</xdr:colOff>
          <xdr:row>96</xdr:row>
          <xdr:rowOff>114300</xdr:rowOff>
        </xdr:to>
        <xdr:sp macro="" textlink="">
          <xdr:nvSpPr>
            <xdr:cNvPr id="4133" name="Check Box 37" hidden="1">
              <a:extLst>
                <a:ext uri="{63B3BB69-23CF-44E3-9099-C40C66FF867C}">
                  <a14:compatExt spid="_x0000_s4133"/>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42</xdr:row>
          <xdr:rowOff>57150</xdr:rowOff>
        </xdr:from>
        <xdr:to>
          <xdr:col>0</xdr:col>
          <xdr:colOff>114300</xdr:colOff>
          <xdr:row>42</xdr:row>
          <xdr:rowOff>209550</xdr:rowOff>
        </xdr:to>
        <xdr:sp macro="" textlink="">
          <xdr:nvSpPr>
            <xdr:cNvPr id="4134" name="Check Box 38" hidden="1">
              <a:extLst>
                <a:ext uri="{63B3BB69-23CF-44E3-9099-C40C66FF867C}">
                  <a14:compatExt spid="_x0000_s4134"/>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46</xdr:row>
          <xdr:rowOff>19050</xdr:rowOff>
        </xdr:from>
        <xdr:to>
          <xdr:col>0</xdr:col>
          <xdr:colOff>114300</xdr:colOff>
          <xdr:row>46</xdr:row>
          <xdr:rowOff>209550</xdr:rowOff>
        </xdr:to>
        <xdr:sp macro="" textlink="">
          <xdr:nvSpPr>
            <xdr:cNvPr id="4136" name="Check Box 40" hidden="1">
              <a:extLst>
                <a:ext uri="{63B3BB69-23CF-44E3-9099-C40C66FF867C}">
                  <a14:compatExt spid="_x0000_s4136"/>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47</xdr:row>
          <xdr:rowOff>9525</xdr:rowOff>
        </xdr:from>
        <xdr:to>
          <xdr:col>0</xdr:col>
          <xdr:colOff>114300</xdr:colOff>
          <xdr:row>47</xdr:row>
          <xdr:rowOff>180975</xdr:rowOff>
        </xdr:to>
        <xdr:sp macro="" textlink="">
          <xdr:nvSpPr>
            <xdr:cNvPr id="4137" name="Check Box 41" hidden="1">
              <a:extLst>
                <a:ext uri="{63B3BB69-23CF-44E3-9099-C40C66FF867C}">
                  <a14:compatExt spid="_x0000_s4137"/>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48</xdr:row>
          <xdr:rowOff>47625</xdr:rowOff>
        </xdr:from>
        <xdr:to>
          <xdr:col>0</xdr:col>
          <xdr:colOff>114300</xdr:colOff>
          <xdr:row>48</xdr:row>
          <xdr:rowOff>200025</xdr:rowOff>
        </xdr:to>
        <xdr:sp macro="" textlink="">
          <xdr:nvSpPr>
            <xdr:cNvPr id="4138" name="Check Box 42" hidden="1">
              <a:extLst>
                <a:ext uri="{63B3BB69-23CF-44E3-9099-C40C66FF867C}">
                  <a14:compatExt spid="_x0000_s4138"/>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81</xdr:row>
          <xdr:rowOff>142875</xdr:rowOff>
        </xdr:from>
        <xdr:to>
          <xdr:col>0</xdr:col>
          <xdr:colOff>114300</xdr:colOff>
          <xdr:row>82</xdr:row>
          <xdr:rowOff>133350</xdr:rowOff>
        </xdr:to>
        <xdr:sp macro="" textlink="">
          <xdr:nvSpPr>
            <xdr:cNvPr id="4139" name="Check Box 43" hidden="1">
              <a:extLst>
                <a:ext uri="{63B3BB69-23CF-44E3-9099-C40C66FF867C}">
                  <a14:compatExt spid="_x0000_s4139"/>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82</xdr:row>
          <xdr:rowOff>304800</xdr:rowOff>
        </xdr:from>
        <xdr:to>
          <xdr:col>0</xdr:col>
          <xdr:colOff>114300</xdr:colOff>
          <xdr:row>83</xdr:row>
          <xdr:rowOff>133350</xdr:rowOff>
        </xdr:to>
        <xdr:sp macro="" textlink="">
          <xdr:nvSpPr>
            <xdr:cNvPr id="4140" name="Check Box 44" hidden="1">
              <a:extLst>
                <a:ext uri="{63B3BB69-23CF-44E3-9099-C40C66FF867C}">
                  <a14:compatExt spid="_x0000_s4140"/>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83</xdr:row>
          <xdr:rowOff>152400</xdr:rowOff>
        </xdr:from>
        <xdr:to>
          <xdr:col>0</xdr:col>
          <xdr:colOff>114300</xdr:colOff>
          <xdr:row>84</xdr:row>
          <xdr:rowOff>142875</xdr:rowOff>
        </xdr:to>
        <xdr:sp macro="" textlink="">
          <xdr:nvSpPr>
            <xdr:cNvPr id="4141" name="Check Box 45" hidden="1">
              <a:extLst>
                <a:ext uri="{63B3BB69-23CF-44E3-9099-C40C66FF867C}">
                  <a14:compatExt spid="_x0000_s4141"/>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93</xdr:row>
          <xdr:rowOff>628650</xdr:rowOff>
        </xdr:from>
        <xdr:to>
          <xdr:col>0</xdr:col>
          <xdr:colOff>95250</xdr:colOff>
          <xdr:row>94</xdr:row>
          <xdr:rowOff>133350</xdr:rowOff>
        </xdr:to>
        <xdr:sp macro="" textlink="">
          <xdr:nvSpPr>
            <xdr:cNvPr id="4144" name="Check Box 48" hidden="1">
              <a:extLst>
                <a:ext uri="{63B3BB69-23CF-44E3-9099-C40C66FF867C}">
                  <a14:compatExt spid="_x0000_s4144"/>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45</xdr:row>
          <xdr:rowOff>142875</xdr:rowOff>
        </xdr:from>
        <xdr:to>
          <xdr:col>0</xdr:col>
          <xdr:colOff>114300</xdr:colOff>
          <xdr:row>45</xdr:row>
          <xdr:rowOff>304800</xdr:rowOff>
        </xdr:to>
        <xdr:sp macro="" textlink="">
          <xdr:nvSpPr>
            <xdr:cNvPr id="4146" name="Check Box 50" hidden="1">
              <a:extLst>
                <a:ext uri="{63B3BB69-23CF-44E3-9099-C40C66FF867C}">
                  <a14:compatExt spid="_x0000_s4146"/>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9525</xdr:colOff>
      <xdr:row>0</xdr:row>
      <xdr:rowOff>38100</xdr:rowOff>
    </xdr:from>
    <xdr:to>
      <xdr:col>2</xdr:col>
      <xdr:colOff>19050</xdr:colOff>
      <xdr:row>2</xdr:row>
      <xdr:rowOff>180975</xdr:rowOff>
    </xdr:to>
    <xdr:pic>
      <xdr:nvPicPr>
        <xdr:cNvPr id="5121" name="Immagini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38100"/>
          <a:ext cx="790575" cy="5238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4</xdr:col>
      <xdr:colOff>19050</xdr:colOff>
      <xdr:row>0</xdr:row>
      <xdr:rowOff>47625</xdr:rowOff>
    </xdr:from>
    <xdr:to>
      <xdr:col>4</xdr:col>
      <xdr:colOff>552450</xdr:colOff>
      <xdr:row>2</xdr:row>
      <xdr:rowOff>161925</xdr:rowOff>
    </xdr:to>
    <xdr:pic>
      <xdr:nvPicPr>
        <xdr:cNvPr id="5122" name="Immagini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762250" y="47625"/>
          <a:ext cx="533400" cy="4953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6</xdr:col>
      <xdr:colOff>428625</xdr:colOff>
      <xdr:row>0</xdr:row>
      <xdr:rowOff>66675</xdr:rowOff>
    </xdr:from>
    <xdr:to>
      <xdr:col>7</xdr:col>
      <xdr:colOff>133350</xdr:colOff>
      <xdr:row>2</xdr:row>
      <xdr:rowOff>133350</xdr:rowOff>
    </xdr:to>
    <xdr:pic>
      <xdr:nvPicPr>
        <xdr:cNvPr id="5123" name="Immagini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733925" y="66675"/>
          <a:ext cx="485775" cy="4476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66675</xdr:colOff>
          <xdr:row>16</xdr:row>
          <xdr:rowOff>76200</xdr:rowOff>
        </xdr:from>
        <xdr:to>
          <xdr:col>0</xdr:col>
          <xdr:colOff>171450</xdr:colOff>
          <xdr:row>16</xdr:row>
          <xdr:rowOff>190500</xdr:rowOff>
        </xdr:to>
        <xdr:sp macro="" textlink="">
          <xdr:nvSpPr>
            <xdr:cNvPr id="7170" name="Casella di controllo 2" hidden="1">
              <a:extLst>
                <a:ext uri="{63B3BB69-23CF-44E3-9099-C40C66FF867C}">
                  <a14:compatExt spid="_x0000_s7170"/>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17</xdr:row>
          <xdr:rowOff>114300</xdr:rowOff>
        </xdr:from>
        <xdr:to>
          <xdr:col>0</xdr:col>
          <xdr:colOff>171450</xdr:colOff>
          <xdr:row>17</xdr:row>
          <xdr:rowOff>285750</xdr:rowOff>
        </xdr:to>
        <xdr:sp macro="" textlink="">
          <xdr:nvSpPr>
            <xdr:cNvPr id="7172" name="Check Box 4" hidden="1">
              <a:extLst>
                <a:ext uri="{63B3BB69-23CF-44E3-9099-C40C66FF867C}">
                  <a14:compatExt spid="_x0000_s7172"/>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26</xdr:row>
          <xdr:rowOff>238125</xdr:rowOff>
        </xdr:from>
        <xdr:to>
          <xdr:col>0</xdr:col>
          <xdr:colOff>95250</xdr:colOff>
          <xdr:row>26</xdr:row>
          <xdr:rowOff>381000</xdr:rowOff>
        </xdr:to>
        <xdr:sp macro="" textlink="">
          <xdr:nvSpPr>
            <xdr:cNvPr id="7174" name="Check Box 6" hidden="1">
              <a:extLst>
                <a:ext uri="{63B3BB69-23CF-44E3-9099-C40C66FF867C}">
                  <a14:compatExt spid="_x0000_s7174"/>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28</xdr:row>
          <xdr:rowOff>47625</xdr:rowOff>
        </xdr:from>
        <xdr:to>
          <xdr:col>0</xdr:col>
          <xdr:colOff>95250</xdr:colOff>
          <xdr:row>28</xdr:row>
          <xdr:rowOff>171450</xdr:rowOff>
        </xdr:to>
        <xdr:sp macro="" textlink="">
          <xdr:nvSpPr>
            <xdr:cNvPr id="7175" name="Check Box 7" hidden="1">
              <a:extLst>
                <a:ext uri="{63B3BB69-23CF-44E3-9099-C40C66FF867C}">
                  <a14:compatExt spid="_x0000_s7175"/>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29</xdr:row>
          <xdr:rowOff>276225</xdr:rowOff>
        </xdr:from>
        <xdr:to>
          <xdr:col>0</xdr:col>
          <xdr:colOff>95250</xdr:colOff>
          <xdr:row>29</xdr:row>
          <xdr:rowOff>400050</xdr:rowOff>
        </xdr:to>
        <xdr:sp macro="" textlink="">
          <xdr:nvSpPr>
            <xdr:cNvPr id="7176" name="Check Box 8" hidden="1">
              <a:extLst>
                <a:ext uri="{63B3BB69-23CF-44E3-9099-C40C66FF867C}">
                  <a14:compatExt spid="_x0000_s7176"/>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35</xdr:row>
          <xdr:rowOff>19050</xdr:rowOff>
        </xdr:from>
        <xdr:to>
          <xdr:col>0</xdr:col>
          <xdr:colOff>171450</xdr:colOff>
          <xdr:row>35</xdr:row>
          <xdr:rowOff>142875</xdr:rowOff>
        </xdr:to>
        <xdr:sp macro="" textlink="">
          <xdr:nvSpPr>
            <xdr:cNvPr id="7180" name="Check Box 12" hidden="1">
              <a:extLst>
                <a:ext uri="{63B3BB69-23CF-44E3-9099-C40C66FF867C}">
                  <a14:compatExt spid="_x0000_s7180"/>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34</xdr:row>
          <xdr:rowOff>19050</xdr:rowOff>
        </xdr:from>
        <xdr:to>
          <xdr:col>0</xdr:col>
          <xdr:colOff>171450</xdr:colOff>
          <xdr:row>34</xdr:row>
          <xdr:rowOff>142875</xdr:rowOff>
        </xdr:to>
        <xdr:sp macro="" textlink="">
          <xdr:nvSpPr>
            <xdr:cNvPr id="7181" name="Check Box 13" hidden="1">
              <a:extLst>
                <a:ext uri="{63B3BB69-23CF-44E3-9099-C40C66FF867C}">
                  <a14:compatExt spid="_x0000_s7181"/>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33</xdr:row>
          <xdr:rowOff>19050</xdr:rowOff>
        </xdr:from>
        <xdr:to>
          <xdr:col>0</xdr:col>
          <xdr:colOff>171450</xdr:colOff>
          <xdr:row>33</xdr:row>
          <xdr:rowOff>142875</xdr:rowOff>
        </xdr:to>
        <xdr:sp macro="" textlink="">
          <xdr:nvSpPr>
            <xdr:cNvPr id="7182" name="Check Box 14" hidden="1">
              <a:extLst>
                <a:ext uri="{63B3BB69-23CF-44E3-9099-C40C66FF867C}">
                  <a14:compatExt spid="_x0000_s7182"/>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32</xdr:row>
          <xdr:rowOff>19050</xdr:rowOff>
        </xdr:from>
        <xdr:to>
          <xdr:col>0</xdr:col>
          <xdr:colOff>171450</xdr:colOff>
          <xdr:row>32</xdr:row>
          <xdr:rowOff>142875</xdr:rowOff>
        </xdr:to>
        <xdr:sp macro="" textlink="">
          <xdr:nvSpPr>
            <xdr:cNvPr id="7183" name="Check Box 15" hidden="1">
              <a:extLst>
                <a:ext uri="{63B3BB69-23CF-44E3-9099-C40C66FF867C}">
                  <a14:compatExt spid="_x0000_s7183"/>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27</xdr:row>
          <xdr:rowOff>238125</xdr:rowOff>
        </xdr:from>
        <xdr:to>
          <xdr:col>0</xdr:col>
          <xdr:colOff>95250</xdr:colOff>
          <xdr:row>27</xdr:row>
          <xdr:rowOff>381000</xdr:rowOff>
        </xdr:to>
        <xdr:sp macro="" textlink="">
          <xdr:nvSpPr>
            <xdr:cNvPr id="7184" name="Check Box 16" hidden="1">
              <a:extLst>
                <a:ext uri="{63B3BB69-23CF-44E3-9099-C40C66FF867C}">
                  <a14:compatExt spid="_x0000_s7184"/>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76200</xdr:colOff>
          <xdr:row>17</xdr:row>
          <xdr:rowOff>95250</xdr:rowOff>
        </xdr:from>
        <xdr:to>
          <xdr:col>0</xdr:col>
          <xdr:colOff>171450</xdr:colOff>
          <xdr:row>17</xdr:row>
          <xdr:rowOff>209550</xdr:rowOff>
        </xdr:to>
        <xdr:sp macro="" textlink="">
          <xdr:nvSpPr>
            <xdr:cNvPr id="8193" name="Casella di controllo 2" hidden="1">
              <a:extLst>
                <a:ext uri="{63B3BB69-23CF-44E3-9099-C40C66FF867C}">
                  <a14:compatExt spid="_x0000_s8193"/>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17</xdr:row>
          <xdr:rowOff>57150</xdr:rowOff>
        </xdr:from>
        <xdr:to>
          <xdr:col>0</xdr:col>
          <xdr:colOff>133350</xdr:colOff>
          <xdr:row>17</xdr:row>
          <xdr:rowOff>171450</xdr:rowOff>
        </xdr:to>
        <xdr:sp macro="" textlink="">
          <xdr:nvSpPr>
            <xdr:cNvPr id="9217" name="Casella di controllo 2" hidden="1">
              <a:extLst>
                <a:ext uri="{63B3BB69-23CF-44E3-9099-C40C66FF867C}">
                  <a14:compatExt spid="_x0000_s9217"/>
                </a:ext>
              </a:extLst>
            </xdr:cNvPr>
            <xdr:cNvSpPr/>
          </xdr:nvSpPr>
          <xdr:spPr>
            <a:xfrm>
              <a:off x="0" y="0"/>
              <a:ext cx="0" cy="0"/>
            </a:xfrm>
            <a:prstGeom prst="rect">
              <a:avLst/>
            </a:prstGeom>
          </xdr:spPr>
          <xdr:txBody>
            <a:bodyPr vertOverflow="clip" wrap="square" lIns="27432" tIns="27432" rIns="0" bIns="27432" anchor="ctr" upright="1"/>
            <a:lstStyle/>
            <a:p>
              <a:pPr algn="l" rtl="0">
                <a:defRPr sz="1000"/>
              </a:pPr>
              <a:r>
                <a:rPr lang="it-IT" sz="1100" b="0" i="0" u="none" strike="noStrike" baseline="0">
                  <a:solidFill>
                    <a:srgbClr val="000000"/>
                  </a:solidFill>
                  <a:latin typeface="Times New Roman"/>
                  <a:cs typeface="Times New Roman"/>
                </a:rPr>
                <a:t>Casella di controllo</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regione.sardegna.it/j/v/1725?s=1&amp;v=9&amp;c=389&amp;c1=1345&amp;id=32905"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vmlDrawing" Target="../drawings/vmlDrawing13.v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1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19.vml"/></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13.bin"/><Relationship Id="rId4" Type="http://schemas.openxmlformats.org/officeDocument/2006/relationships/comments" Target="../comments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vmlDrawing" Target="../drawings/vmlDrawing23.vml"/><Relationship Id="rId1" Type="http://schemas.openxmlformats.org/officeDocument/2006/relationships/printerSettings" Target="../printerSettings/printerSettings14.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vmlDrawing" Target="../drawings/vmlDrawing25.vml"/><Relationship Id="rId1" Type="http://schemas.openxmlformats.org/officeDocument/2006/relationships/printerSettings" Target="../printerSettings/printerSettings15.bin"/><Relationship Id="rId4" Type="http://schemas.openxmlformats.org/officeDocument/2006/relationships/comments" Target="../comments10.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vmlDrawing" Target="../drawings/vmlDrawing27.vml"/><Relationship Id="rId1" Type="http://schemas.openxmlformats.org/officeDocument/2006/relationships/printerSettings" Target="../printerSettings/printerSettings16.bin"/><Relationship Id="rId4" Type="http://schemas.openxmlformats.org/officeDocument/2006/relationships/comments" Target="../comments11.xml"/></Relationships>
</file>

<file path=xl/worksheets/_rels/sheet27.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29.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vmlDrawing" Target="../drawings/vmlDrawing3.v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trlProp" Target="../ctrlProps/ctrlProp43.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2" Type="http://schemas.openxmlformats.org/officeDocument/2006/relationships/drawing" Target="../drawings/drawing3.xml"/><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41" Type="http://schemas.openxmlformats.org/officeDocument/2006/relationships/ctrlProp" Target="../ctrlProps/ctrlProp37.xml"/><Relationship Id="rId1" Type="http://schemas.openxmlformats.org/officeDocument/2006/relationships/printerSettings" Target="../printerSettings/printerSettings3.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4" Type="http://schemas.openxmlformats.org/officeDocument/2006/relationships/ctrlProp" Target="../ctrlProps/ctrlProp40.xml"/><Relationship Id="rId4" Type="http://schemas.openxmlformats.org/officeDocument/2006/relationships/vmlDrawing" Target="../drawings/vmlDrawing4.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7.xml"/><Relationship Id="rId13" Type="http://schemas.openxmlformats.org/officeDocument/2006/relationships/ctrlProp" Target="../ctrlProps/ctrlProp52.xml"/><Relationship Id="rId3" Type="http://schemas.openxmlformats.org/officeDocument/2006/relationships/vmlDrawing" Target="../drawings/vmlDrawing6.vml"/><Relationship Id="rId7" Type="http://schemas.openxmlformats.org/officeDocument/2006/relationships/ctrlProp" Target="../ctrlProps/ctrlProp46.xml"/><Relationship Id="rId12" Type="http://schemas.openxmlformats.org/officeDocument/2006/relationships/ctrlProp" Target="../ctrlProps/ctrlProp51.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45.xml"/><Relationship Id="rId11" Type="http://schemas.openxmlformats.org/officeDocument/2006/relationships/ctrlProp" Target="../ctrlProps/ctrlProp50.xml"/><Relationship Id="rId5" Type="http://schemas.openxmlformats.org/officeDocument/2006/relationships/ctrlProp" Target="../ctrlProps/ctrlProp44.xml"/><Relationship Id="rId15" Type="http://schemas.openxmlformats.org/officeDocument/2006/relationships/comments" Target="../comments3.xml"/><Relationship Id="rId10" Type="http://schemas.openxmlformats.org/officeDocument/2006/relationships/ctrlProp" Target="../ctrlProps/ctrlProp49.xml"/><Relationship Id="rId4" Type="http://schemas.openxmlformats.org/officeDocument/2006/relationships/vmlDrawing" Target="../drawings/vmlDrawing7.vml"/><Relationship Id="rId9" Type="http://schemas.openxmlformats.org/officeDocument/2006/relationships/ctrlProp" Target="../ctrlProps/ctrlProp48.xml"/><Relationship Id="rId14" Type="http://schemas.openxmlformats.org/officeDocument/2006/relationships/ctrlProp" Target="../ctrlProps/ctrlProp5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54.xml"/><Relationship Id="rId4" Type="http://schemas.openxmlformats.org/officeDocument/2006/relationships/vmlDrawing" Target="../drawings/vmlDrawing9.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ctrlProp" Target="../ctrlProps/ctrlProp55.xml"/><Relationship Id="rId4" Type="http://schemas.openxmlformats.org/officeDocument/2006/relationships/vmlDrawing" Target="../drawings/vmlDrawing1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2">
    <pageSetUpPr fitToPage="1"/>
  </sheetPr>
  <dimension ref="B1:D40"/>
  <sheetViews>
    <sheetView tabSelected="1" zoomScaleNormal="100" workbookViewId="0">
      <selection activeCell="B10" sqref="B10"/>
    </sheetView>
  </sheetViews>
  <sheetFormatPr defaultColWidth="11.7109375" defaultRowHeight="12.75" x14ac:dyDescent="0.2"/>
  <cols>
    <col min="1" max="1" width="9.85546875" style="1" customWidth="1"/>
    <col min="2" max="2" width="79.7109375" style="1" customWidth="1"/>
    <col min="3" max="16384" width="11.7109375" style="1"/>
  </cols>
  <sheetData>
    <row r="1" spans="2:2" ht="7.7" customHeight="1" x14ac:dyDescent="0.2"/>
    <row r="10" spans="2:2" x14ac:dyDescent="0.2">
      <c r="B10" s="2" t="s">
        <v>0</v>
      </c>
    </row>
    <row r="11" spans="2:2" x14ac:dyDescent="0.2">
      <c r="B11" s="1" t="s">
        <v>1</v>
      </c>
    </row>
    <row r="12" spans="2:2" ht="63.75" x14ac:dyDescent="0.2">
      <c r="B12" s="3" t="s">
        <v>2</v>
      </c>
    </row>
    <row r="13" spans="2:2" x14ac:dyDescent="0.2">
      <c r="B13" s="1" t="s">
        <v>3</v>
      </c>
    </row>
    <row r="14" spans="2:2" x14ac:dyDescent="0.2">
      <c r="B14" s="1" t="s">
        <v>4</v>
      </c>
    </row>
    <row r="15" spans="2:2" x14ac:dyDescent="0.2">
      <c r="B15" s="1" t="s">
        <v>5639</v>
      </c>
    </row>
    <row r="16" spans="2:2" x14ac:dyDescent="0.2">
      <c r="B16" s="1" t="s">
        <v>5</v>
      </c>
    </row>
    <row r="17" spans="2:2" x14ac:dyDescent="0.2">
      <c r="B17" s="1" t="s">
        <v>6</v>
      </c>
    </row>
    <row r="18" spans="2:2" x14ac:dyDescent="0.2">
      <c r="B18" s="1" t="s">
        <v>7</v>
      </c>
    </row>
    <row r="19" spans="2:2" x14ac:dyDescent="0.2">
      <c r="B19" s="1" t="s">
        <v>8</v>
      </c>
    </row>
    <row r="20" spans="2:2" x14ac:dyDescent="0.2">
      <c r="B20" s="1" t="s">
        <v>9</v>
      </c>
    </row>
    <row r="21" spans="2:2" x14ac:dyDescent="0.2">
      <c r="B21" s="1" t="s">
        <v>10</v>
      </c>
    </row>
    <row r="22" spans="2:2" x14ac:dyDescent="0.2">
      <c r="B22" s="1" t="s">
        <v>11</v>
      </c>
    </row>
    <row r="23" spans="2:2" x14ac:dyDescent="0.2">
      <c r="B23" s="1" t="s">
        <v>12</v>
      </c>
    </row>
    <row r="24" spans="2:2" x14ac:dyDescent="0.2">
      <c r="B24" s="1" t="s">
        <v>13</v>
      </c>
    </row>
    <row r="25" spans="2:2" x14ac:dyDescent="0.2">
      <c r="B25" s="1" t="s">
        <v>14</v>
      </c>
    </row>
    <row r="26" spans="2:2" x14ac:dyDescent="0.2">
      <c r="B26" s="1" t="s">
        <v>15</v>
      </c>
    </row>
    <row r="28" spans="2:2" x14ac:dyDescent="0.2">
      <c r="B28" s="4" t="s">
        <v>16</v>
      </c>
    </row>
    <row r="29" spans="2:2" ht="38.25" x14ac:dyDescent="0.2">
      <c r="B29" s="5" t="s">
        <v>17</v>
      </c>
    </row>
    <row r="30" spans="2:2" x14ac:dyDescent="0.2">
      <c r="B30" s="4"/>
    </row>
    <row r="31" spans="2:2" ht="102" x14ac:dyDescent="0.2">
      <c r="B31" s="4" t="s">
        <v>5640</v>
      </c>
    </row>
    <row r="32" spans="2:2" x14ac:dyDescent="0.2">
      <c r="B32" s="4"/>
    </row>
    <row r="33" spans="2:4" x14ac:dyDescent="0.2">
      <c r="B33" s="4" t="s">
        <v>18</v>
      </c>
    </row>
    <row r="34" spans="2:4" ht="25.5" x14ac:dyDescent="0.2">
      <c r="B34" s="4" t="s">
        <v>19</v>
      </c>
    </row>
    <row r="35" spans="2:4" ht="41.45" customHeight="1" x14ac:dyDescent="0.25">
      <c r="B35" s="4" t="s">
        <v>20</v>
      </c>
      <c r="D35"/>
    </row>
    <row r="36" spans="2:4" x14ac:dyDescent="0.2">
      <c r="B36" s="4" t="s">
        <v>21</v>
      </c>
    </row>
    <row r="37" spans="2:4" ht="25.5" x14ac:dyDescent="0.2">
      <c r="B37" s="4" t="s">
        <v>22</v>
      </c>
    </row>
    <row r="38" spans="2:4" ht="51" x14ac:dyDescent="0.2">
      <c r="B38" s="4" t="s">
        <v>23</v>
      </c>
    </row>
    <row r="39" spans="2:4" x14ac:dyDescent="0.2">
      <c r="B39" s="4" t="s">
        <v>24</v>
      </c>
    </row>
    <row r="40" spans="2:4" ht="25.5" x14ac:dyDescent="0.2">
      <c r="B40" s="4" t="s">
        <v>25</v>
      </c>
    </row>
  </sheetData>
  <sheetProtection password="CF2B" sheet="1" objects="1" scenarios="1"/>
  <hyperlinks>
    <hyperlink ref="B35" r:id="rId1" display="http://www.regione.sardegna.it/j/v/1725?s=1&amp;v=9&amp;c=389&amp;c1=1345&amp;id=32905"/>
  </hyperlinks>
  <pageMargins left="0.59055118110236227" right="0.39370078740157483" top="1.1023622047244095" bottom="1.7322834645669292" header="0.78740157480314965" footer="1.1023622047244095"/>
  <pageSetup paperSize="9" firstPageNumber="0" fitToHeight="5" orientation="portrait" horizontalDpi="300" verticalDpi="300" r:id="rId2"/>
  <headerFooter alignWithMargins="0">
    <oddHeader>&amp;L&amp;G&amp;C&amp;G&amp;R&amp;G</oddHeader>
    <oddFooter>&amp;L&amp;G&amp;C&amp;"Arial,Normale"&amp;8Pagina &amp;P di &amp;N
&amp;F
&amp;A
data &amp;D
ora  &amp;T&amp;R&amp;G</oddFooter>
  </headerFooter>
  <drawing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pageSetUpPr fitToPage="1"/>
  </sheetPr>
  <dimension ref="B1:E39"/>
  <sheetViews>
    <sheetView zoomScaleNormal="100" workbookViewId="0">
      <selection activeCell="B2" sqref="B2:D2"/>
    </sheetView>
  </sheetViews>
  <sheetFormatPr defaultColWidth="11.7109375" defaultRowHeight="6" customHeight="1" x14ac:dyDescent="0.2"/>
  <cols>
    <col min="1" max="1" width="6.7109375" style="1" customWidth="1"/>
    <col min="2" max="2" width="16.42578125" style="1" customWidth="1"/>
    <col min="3" max="3" width="37.28515625" style="1" customWidth="1"/>
    <col min="4" max="4" width="33.140625" style="1" customWidth="1"/>
    <col min="5" max="16384" width="11.7109375" style="1"/>
  </cols>
  <sheetData>
    <row r="1" spans="2:5" ht="7.15" customHeight="1" x14ac:dyDescent="0.2"/>
    <row r="2" spans="2:5" ht="12.75" x14ac:dyDescent="0.2">
      <c r="B2" s="139" t="s">
        <v>120</v>
      </c>
      <c r="C2" s="139"/>
      <c r="D2" s="139"/>
    </row>
    <row r="3" spans="2:5" ht="12.75" x14ac:dyDescent="0.2">
      <c r="C3" s="4" t="s">
        <v>97</v>
      </c>
      <c r="D3" s="24">
        <f>+Determinazione!C8</f>
        <v>0</v>
      </c>
    </row>
    <row r="4" spans="2:5" ht="6.6" customHeight="1" x14ac:dyDescent="0.2">
      <c r="C4" s="4"/>
      <c r="D4" s="24"/>
    </row>
    <row r="5" spans="2:5" ht="12.75" x14ac:dyDescent="0.2">
      <c r="C5" s="4" t="s">
        <v>121</v>
      </c>
      <c r="D5" s="62"/>
    </row>
    <row r="6" spans="2:5" ht="6.6" customHeight="1" x14ac:dyDescent="0.2">
      <c r="C6" s="4"/>
      <c r="D6" s="24"/>
    </row>
    <row r="7" spans="2:5" ht="12.75" x14ac:dyDescent="0.2">
      <c r="B7" s="1" t="str">
        <f>IF(D9="M","Il Sottoscritto","La Sottoscritta")</f>
        <v>La Sottoscritta</v>
      </c>
      <c r="C7" s="1" t="s">
        <v>122</v>
      </c>
      <c r="D7" s="39"/>
    </row>
    <row r="8" spans="2:5" ht="12.75" x14ac:dyDescent="0.2">
      <c r="C8" s="1" t="s">
        <v>123</v>
      </c>
      <c r="D8" s="39"/>
    </row>
    <row r="9" spans="2:5" ht="12.75" x14ac:dyDescent="0.2">
      <c r="C9" s="1" t="s">
        <v>124</v>
      </c>
      <c r="D9" s="39"/>
    </row>
    <row r="10" spans="2:5" ht="12.75" x14ac:dyDescent="0.2">
      <c r="C10" s="1" t="s">
        <v>125</v>
      </c>
      <c r="D10" s="39"/>
    </row>
    <row r="11" spans="2:5" ht="12.75" x14ac:dyDescent="0.2">
      <c r="C11" s="1" t="s">
        <v>126</v>
      </c>
      <c r="D11" s="62"/>
    </row>
    <row r="12" spans="2:5" ht="12.75" x14ac:dyDescent="0.2">
      <c r="C12" s="1" t="s">
        <v>127</v>
      </c>
      <c r="D12" s="39"/>
      <c r="E12" s="1" t="str">
        <f>IF(LEN(D12)=16,"","Numero di caratteri non corretto")</f>
        <v>Numero di caratteri non corretto</v>
      </c>
    </row>
    <row r="14" spans="2:5" ht="12.75" x14ac:dyDescent="0.2">
      <c r="C14" s="1" t="s">
        <v>128</v>
      </c>
      <c r="D14" s="39"/>
    </row>
    <row r="16" spans="2:5" ht="22.35" customHeight="1" x14ac:dyDescent="0.2">
      <c r="B16" s="1" t="s">
        <v>129</v>
      </c>
      <c r="C16" s="1" t="s">
        <v>130</v>
      </c>
      <c r="D16" s="40"/>
    </row>
    <row r="17" spans="2:4" ht="12.75" x14ac:dyDescent="0.2">
      <c r="C17" s="1" t="s">
        <v>131</v>
      </c>
      <c r="D17" s="39"/>
    </row>
    <row r="18" spans="2:4" ht="12.75" x14ac:dyDescent="0.2">
      <c r="C18" s="1" t="s">
        <v>132</v>
      </c>
      <c r="D18" s="63"/>
    </row>
    <row r="19" spans="2:4" ht="53.65" customHeight="1" x14ac:dyDescent="0.2">
      <c r="B19" s="64"/>
      <c r="C19" s="65" t="s">
        <v>133</v>
      </c>
      <c r="D19" s="66" t="e">
        <f>VLOOKUP(D18,ATECO8!A2:B1228,2,0)</f>
        <v>#N/A</v>
      </c>
    </row>
    <row r="20" spans="2:4" ht="12.75" x14ac:dyDescent="0.2">
      <c r="C20" s="1" t="s">
        <v>134</v>
      </c>
      <c r="D20" s="63"/>
    </row>
    <row r="21" spans="2:4" ht="53.65" customHeight="1" x14ac:dyDescent="0.2">
      <c r="C21" s="65" t="s">
        <v>135</v>
      </c>
      <c r="D21" s="66" t="e">
        <f>VLOOKUP(D20,ATECO8!A2:B1228,2,0)</f>
        <v>#N/A</v>
      </c>
    </row>
    <row r="22" spans="2:4" ht="12.75" x14ac:dyDescent="0.2">
      <c r="C22" s="1" t="s">
        <v>136</v>
      </c>
      <c r="D22" s="67"/>
    </row>
    <row r="23" spans="2:4" ht="12.75" x14ac:dyDescent="0.2">
      <c r="C23" s="1" t="s">
        <v>127</v>
      </c>
      <c r="D23" s="67"/>
    </row>
    <row r="24" spans="2:4" ht="12.75" x14ac:dyDescent="0.2">
      <c r="C24" s="1" t="s">
        <v>137</v>
      </c>
      <c r="D24" s="39"/>
    </row>
    <row r="25" spans="2:4" ht="12.75" x14ac:dyDescent="0.2">
      <c r="C25" s="1" t="s">
        <v>138</v>
      </c>
      <c r="D25" s="62"/>
    </row>
    <row r="26" spans="2:4" ht="12.75" x14ac:dyDescent="0.2">
      <c r="C26" s="1" t="s">
        <v>139</v>
      </c>
      <c r="D26" s="40"/>
    </row>
    <row r="27" spans="2:4" ht="12.75" x14ac:dyDescent="0.2">
      <c r="C27" s="1" t="s">
        <v>140</v>
      </c>
      <c r="D27" s="63"/>
    </row>
    <row r="28" spans="2:4" ht="12.75" x14ac:dyDescent="0.2">
      <c r="C28" s="1" t="s">
        <v>141</v>
      </c>
      <c r="D28" s="40"/>
    </row>
    <row r="30" spans="2:4" ht="12.75" x14ac:dyDescent="0.2">
      <c r="B30" s="1" t="s">
        <v>142</v>
      </c>
      <c r="C30" s="1" t="s">
        <v>143</v>
      </c>
      <c r="D30" s="40"/>
    </row>
    <row r="31" spans="2:4" ht="12.75" x14ac:dyDescent="0.2">
      <c r="C31" s="1" t="s">
        <v>144</v>
      </c>
      <c r="D31" s="63"/>
    </row>
    <row r="32" spans="2:4" ht="12.75" x14ac:dyDescent="0.2">
      <c r="C32" s="1" t="s">
        <v>145</v>
      </c>
      <c r="D32" s="39"/>
    </row>
    <row r="33" spans="2:4" ht="12.75" x14ac:dyDescent="0.2">
      <c r="C33" s="1" t="s">
        <v>146</v>
      </c>
      <c r="D33" s="39"/>
    </row>
    <row r="34" spans="2:4" ht="12.75" x14ac:dyDescent="0.2">
      <c r="C34" s="1" t="s">
        <v>147</v>
      </c>
      <c r="D34" s="67"/>
    </row>
    <row r="35" spans="2:4" ht="12.75" x14ac:dyDescent="0.2">
      <c r="C35" s="1" t="s">
        <v>148</v>
      </c>
      <c r="D35" s="39"/>
    </row>
    <row r="36" spans="2:4" ht="12.75" x14ac:dyDescent="0.2">
      <c r="C36" s="1" t="s">
        <v>149</v>
      </c>
      <c r="D36" s="39"/>
    </row>
    <row r="38" spans="2:4" ht="12.75" x14ac:dyDescent="0.2">
      <c r="B38" s="1" t="s">
        <v>150</v>
      </c>
      <c r="C38" s="1" t="s">
        <v>151</v>
      </c>
      <c r="D38" s="39"/>
    </row>
    <row r="39" spans="2:4" ht="12.75" x14ac:dyDescent="0.2">
      <c r="C39" s="1" t="s">
        <v>152</v>
      </c>
      <c r="D39" s="67"/>
    </row>
  </sheetData>
  <sheetProtection password="CF2B" sheet="1" objects="1" scenarios="1"/>
  <mergeCells count="1">
    <mergeCell ref="B2:D2"/>
  </mergeCells>
  <dataValidations disablePrompts="1" xWindow="9640" yWindow="26658" count="3">
    <dataValidation type="date" errorStyle="information" operator="greaterThan" allowBlank="1" showInputMessage="1" showErrorMessage="1" error="data non valida" sqref="D5">
      <formula1>41578</formula1>
      <formula2>0</formula2>
    </dataValidation>
    <dataValidation type="date" errorStyle="information" allowBlank="1" showInputMessage="1" showErrorMessage="1" error="data non valida" sqref="D11">
      <formula1>0</formula1>
      <formula2>41274</formula2>
    </dataValidation>
    <dataValidation type="date" errorStyle="information" operator="greaterThan" allowBlank="1" showInputMessage="1" showErrorMessage="1" error="data non valida" sqref="D25">
      <formula1>0</formula1>
      <formula2>0</formula2>
    </dataValidation>
  </dataValidations>
  <pageMargins left="0.59055118110236227" right="0.39370078740157483" top="1.4960629921259843" bottom="1.7322834645669292" header="0.78740157480314965" footer="1.1023622047244095"/>
  <pageSetup paperSize="9"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HF r:id="rId2"/>
  <extLst>
    <ext xmlns:x14="http://schemas.microsoft.com/office/spreadsheetml/2009/9/main" uri="{CCE6A557-97BC-4b89-ADB6-D9C93CAAB3DF}">
      <x14:dataValidations xmlns:xm="http://schemas.microsoft.com/office/excel/2006/main" disablePrompts="1" xWindow="9640" yWindow="26658" count="4">
        <x14:dataValidation type="list" operator="equal" allowBlank="1">
          <x14:formula1>
            <xm:f>Tabelle!$A$2:$A$3</xm:f>
          </x14:formula1>
          <x14:formula2>
            <xm:f>0</xm:f>
          </x14:formula2>
          <xm:sqref>D9</xm:sqref>
        </x14:dataValidation>
        <x14:dataValidation type="list" operator="equal" allowBlank="1">
          <x14:formula1>
            <xm:f>Tabelle!$B$2:$B$4</xm:f>
          </x14:formula1>
          <x14:formula2>
            <xm:f>0</xm:f>
          </x14:formula2>
          <xm:sqref>D14</xm:sqref>
        </x14:dataValidation>
        <x14:dataValidation type="list" operator="equal" allowBlank="1">
          <x14:formula1>
            <xm:f>Tabelle!$C$2:$C$9</xm:f>
          </x14:formula1>
          <x14:formula2>
            <xm:f>0</xm:f>
          </x14:formula2>
          <xm:sqref>D17</xm:sqref>
        </x14:dataValidation>
        <x14:dataValidation type="list" operator="equal" allowBlank="1">
          <x14:formula1>
            <xm:f>ATECO8!$A$2:$A$1228</xm:f>
          </x14:formula1>
          <x14:formula2>
            <xm:f>0</xm:f>
          </x14:formula2>
          <xm:sqref>D18 D20</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1">
    <pageSetUpPr fitToPage="1"/>
  </sheetPr>
  <dimension ref="B2:D18"/>
  <sheetViews>
    <sheetView zoomScaleNormal="100" workbookViewId="0">
      <selection activeCell="B2" sqref="B2:D2"/>
    </sheetView>
  </sheetViews>
  <sheetFormatPr defaultColWidth="11.7109375" defaultRowHeight="12.75" x14ac:dyDescent="0.2"/>
  <cols>
    <col min="1" max="1" width="2.7109375" style="1" customWidth="1"/>
    <col min="2" max="2" width="17.85546875" style="1" customWidth="1"/>
    <col min="3" max="3" width="20.5703125" style="1" customWidth="1"/>
    <col min="4" max="4" width="42.5703125" style="1" customWidth="1"/>
    <col min="5" max="5" width="22.42578125" style="1" customWidth="1"/>
    <col min="6" max="16384" width="11.7109375" style="1"/>
  </cols>
  <sheetData>
    <row r="2" spans="2:4" x14ac:dyDescent="0.2">
      <c r="B2" s="139" t="s">
        <v>153</v>
      </c>
      <c r="C2" s="139"/>
      <c r="D2" s="139"/>
    </row>
    <row r="4" spans="2:4" x14ac:dyDescent="0.2">
      <c r="C4" s="4" t="s">
        <v>97</v>
      </c>
      <c r="D4" s="24">
        <f>+Determinazione!C8</f>
        <v>0</v>
      </c>
    </row>
    <row r="5" spans="2:4" x14ac:dyDescent="0.2">
      <c r="B5" s="1" t="s">
        <v>129</v>
      </c>
      <c r="C5" s="1" t="s">
        <v>130</v>
      </c>
      <c r="D5" s="1">
        <f>+Impresa!D16</f>
        <v>0</v>
      </c>
    </row>
    <row r="7" spans="2:4" x14ac:dyDescent="0.2">
      <c r="D7" s="9" t="s">
        <v>154</v>
      </c>
    </row>
    <row r="8" spans="2:4" x14ac:dyDescent="0.2">
      <c r="B8" s="1" t="s">
        <v>154</v>
      </c>
      <c r="C8" s="1" t="s">
        <v>143</v>
      </c>
      <c r="D8" s="40"/>
    </row>
    <row r="9" spans="2:4" x14ac:dyDescent="0.2">
      <c r="C9" s="1" t="s">
        <v>144</v>
      </c>
      <c r="D9" s="63"/>
    </row>
    <row r="10" spans="2:4" x14ac:dyDescent="0.2">
      <c r="C10" s="1" t="s">
        <v>145</v>
      </c>
      <c r="D10" s="39"/>
    </row>
    <row r="11" spans="2:4" x14ac:dyDescent="0.2">
      <c r="C11" s="1" t="s">
        <v>146</v>
      </c>
      <c r="D11" s="39"/>
    </row>
    <row r="12" spans="2:4" x14ac:dyDescent="0.2">
      <c r="C12" s="1" t="s">
        <v>147</v>
      </c>
      <c r="D12" s="67"/>
    </row>
    <row r="13" spans="2:4" x14ac:dyDescent="0.2">
      <c r="C13" s="1" t="s">
        <v>148</v>
      </c>
      <c r="D13" s="67"/>
    </row>
    <row r="14" spans="2:4" x14ac:dyDescent="0.2">
      <c r="C14" s="1" t="s">
        <v>149</v>
      </c>
      <c r="D14" s="67"/>
    </row>
    <row r="15" spans="2:4" x14ac:dyDescent="0.2">
      <c r="C15" s="1" t="s">
        <v>155</v>
      </c>
      <c r="D15" s="67"/>
    </row>
    <row r="18" spans="4:4" x14ac:dyDescent="0.2">
      <c r="D18" s="68" t="str">
        <f>"Sede Operativa in "&amp;" "&amp;D10&amp;" "&amp;D8&amp;" "&amp;D9</f>
        <v xml:space="preserve">Sede Operativa in    </v>
      </c>
    </row>
  </sheetData>
  <sheetProtection password="CF2B" sheet="1" objects="1" scenarios="1"/>
  <mergeCells count="1">
    <mergeCell ref="B2:D2"/>
  </mergeCells>
  <pageMargins left="0.59055118110236227" right="0.39370078740157483" top="1.4960629921259843" bottom="1.7322834645669292" header="0.78740157480314965" footer="1.1023622047244095"/>
  <pageSetup paperSize="9"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2">
    <pageSetUpPr fitToPage="1"/>
  </sheetPr>
  <dimension ref="B2:C17"/>
  <sheetViews>
    <sheetView zoomScaleNormal="100" workbookViewId="0">
      <selection activeCell="C21" sqref="C21"/>
    </sheetView>
  </sheetViews>
  <sheetFormatPr defaultColWidth="11.7109375" defaultRowHeight="12.75" x14ac:dyDescent="0.2"/>
  <cols>
    <col min="1" max="1" width="6.85546875" style="1" customWidth="1"/>
    <col min="2" max="2" width="29.85546875" style="1" customWidth="1"/>
    <col min="3" max="3" width="46.7109375" style="1" customWidth="1"/>
    <col min="4" max="16384" width="11.7109375" style="1"/>
  </cols>
  <sheetData>
    <row r="2" spans="2:3" x14ac:dyDescent="0.2">
      <c r="B2" s="139" t="s">
        <v>5642</v>
      </c>
      <c r="C2" s="139"/>
    </row>
    <row r="5" spans="2:3" x14ac:dyDescent="0.2">
      <c r="B5" s="4" t="s">
        <v>5630</v>
      </c>
      <c r="C5" s="40"/>
    </row>
    <row r="6" spans="2:3" x14ac:dyDescent="0.2">
      <c r="B6" s="4" t="s">
        <v>5643</v>
      </c>
      <c r="C6" s="40"/>
    </row>
    <row r="7" spans="2:3" x14ac:dyDescent="0.2">
      <c r="B7" s="4" t="s">
        <v>156</v>
      </c>
      <c r="C7" s="69"/>
    </row>
    <row r="8" spans="2:3" x14ac:dyDescent="0.2">
      <c r="B8" s="4" t="s">
        <v>5644</v>
      </c>
      <c r="C8" s="40"/>
    </row>
    <row r="9" spans="2:3" x14ac:dyDescent="0.2">
      <c r="B9" s="4" t="s">
        <v>157</v>
      </c>
      <c r="C9" s="1" t="str">
        <f>+Impresa!D16&amp;" "&amp;Impresa!D17</f>
        <v xml:space="preserve"> </v>
      </c>
    </row>
    <row r="10" spans="2:3" x14ac:dyDescent="0.2">
      <c r="B10" s="4" t="s">
        <v>158</v>
      </c>
      <c r="C10" s="1">
        <f>+Impresa!D23</f>
        <v>0</v>
      </c>
    </row>
    <row r="11" spans="2:3" x14ac:dyDescent="0.2">
      <c r="B11" s="4" t="s">
        <v>136</v>
      </c>
      <c r="C11" s="1">
        <f>+Impresa!D22</f>
        <v>0</v>
      </c>
    </row>
    <row r="12" spans="2:3" x14ac:dyDescent="0.2">
      <c r="B12" s="4" t="s">
        <v>159</v>
      </c>
      <c r="C12" s="40"/>
    </row>
    <row r="13" spans="2:3" x14ac:dyDescent="0.2">
      <c r="B13" s="1" t="s">
        <v>160</v>
      </c>
      <c r="C13" s="70"/>
    </row>
    <row r="16" spans="2:3" x14ac:dyDescent="0.2">
      <c r="C16" s="68" t="str">
        <f>"Prot.N. "&amp;C8&amp;" - Det.N. "&amp;C5&amp;" - Del "&amp;TEXT(C7,"gg/mm/aaaa")&amp;" - a favore della Ditta "&amp;C9&amp;" - cod. fiscale "&amp;C10&amp;" - psl di rif. "&amp;C12&amp;" - contributo teorico di euro "&amp;C13</f>
        <v xml:space="preserve">Prot.N.  - Det.N.  - Del 00/01/1900 - a favore della Ditta   - cod. fiscale 0 - psl di rif.  - contributo teorico di euro </v>
      </c>
    </row>
    <row r="17" spans="3:3" x14ac:dyDescent="0.2">
      <c r="C17" s="68" t="str">
        <f>"Prot.N. "&amp;C8&amp;" - Det.N. "&amp;C5&amp;" - Del "&amp;TEXT(C7,"gg/mm/aaaa")&amp;" - contributo teorico di euro "&amp;C13</f>
        <v xml:space="preserve">Prot.N.  - Det.N.  - Del 00/01/1900 - contributo teorico di euro </v>
      </c>
    </row>
  </sheetData>
  <sheetProtection password="CF2B" sheet="1" objects="1" scenarios="1"/>
  <mergeCells count="1">
    <mergeCell ref="B2:C2"/>
  </mergeCells>
  <pageMargins left="0.59055118110236227" right="0.39370078740157483" top="1.4960629921259843" bottom="1.7322834645669292" header="0.78740157480314965" footer="1.1023622047244095"/>
  <pageSetup paperSize="9"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pageSetUpPr fitToPage="1"/>
  </sheetPr>
  <dimension ref="B1:E39"/>
  <sheetViews>
    <sheetView zoomScaleNormal="100" workbookViewId="0">
      <selection activeCell="B3" sqref="B3"/>
    </sheetView>
  </sheetViews>
  <sheetFormatPr defaultColWidth="11.7109375" defaultRowHeight="6" customHeight="1" x14ac:dyDescent="0.2"/>
  <cols>
    <col min="1" max="1" width="5.85546875" style="1" customWidth="1"/>
    <col min="2" max="2" width="15.42578125" style="1" customWidth="1"/>
    <col min="3" max="3" width="32" style="1" customWidth="1"/>
    <col min="4" max="4" width="44.85546875" style="1" customWidth="1"/>
    <col min="5" max="16384" width="11.7109375" style="1"/>
  </cols>
  <sheetData>
    <row r="1" spans="2:5" ht="12.75" x14ac:dyDescent="0.2"/>
    <row r="2" spans="2:5" ht="12.75" x14ac:dyDescent="0.2">
      <c r="B2" s="139" t="s">
        <v>161</v>
      </c>
      <c r="C2" s="139"/>
      <c r="D2" s="139"/>
    </row>
    <row r="3" spans="2:5" ht="7.15" customHeight="1" x14ac:dyDescent="0.2">
      <c r="B3" s="9"/>
    </row>
    <row r="4" spans="2:5" ht="12.75" x14ac:dyDescent="0.2">
      <c r="C4" s="1" t="s">
        <v>162</v>
      </c>
      <c r="D4" s="24">
        <f>+Impresa!D16</f>
        <v>0</v>
      </c>
    </row>
    <row r="5" spans="2:5" ht="12.75" x14ac:dyDescent="0.2">
      <c r="C5" s="4" t="s">
        <v>97</v>
      </c>
      <c r="D5" s="24">
        <f>+Determinazione!C8</f>
        <v>0</v>
      </c>
    </row>
    <row r="6" spans="2:5" ht="12.6" customHeight="1" x14ac:dyDescent="0.2">
      <c r="B6" s="141" t="s">
        <v>163</v>
      </c>
      <c r="C6" s="5" t="s">
        <v>164</v>
      </c>
      <c r="D6" s="39"/>
    </row>
    <row r="7" spans="2:5" ht="12.75" x14ac:dyDescent="0.2">
      <c r="B7" s="141"/>
      <c r="C7" s="5" t="s">
        <v>165</v>
      </c>
      <c r="D7" s="39"/>
    </row>
    <row r="8" spans="2:5" ht="12.75" x14ac:dyDescent="0.2">
      <c r="B8" s="141"/>
      <c r="C8" s="5" t="s">
        <v>166</v>
      </c>
      <c r="D8" s="67"/>
    </row>
    <row r="9" spans="2:5" ht="12.75" x14ac:dyDescent="0.2">
      <c r="B9" s="141"/>
      <c r="C9" s="5" t="s">
        <v>167</v>
      </c>
      <c r="D9" s="67"/>
    </row>
    <row r="10" spans="2:5" ht="6" customHeight="1" x14ac:dyDescent="0.2">
      <c r="C10" s="5"/>
      <c r="D10" s="5"/>
    </row>
    <row r="11" spans="2:5" ht="12.6" customHeight="1" x14ac:dyDescent="0.2">
      <c r="B11" s="141" t="s">
        <v>168</v>
      </c>
      <c r="C11" s="4" t="s">
        <v>164</v>
      </c>
      <c r="D11" s="39"/>
    </row>
    <row r="12" spans="2:5" ht="12.75" x14ac:dyDescent="0.2">
      <c r="B12" s="141"/>
      <c r="C12" s="5" t="s">
        <v>165</v>
      </c>
      <c r="D12" s="39"/>
    </row>
    <row r="13" spans="2:5" ht="12.75" x14ac:dyDescent="0.2">
      <c r="B13" s="141"/>
      <c r="C13" s="5" t="s">
        <v>166</v>
      </c>
      <c r="D13" s="67"/>
    </row>
    <row r="14" spans="2:5" ht="12.75" x14ac:dyDescent="0.2">
      <c r="B14" s="141"/>
      <c r="C14" s="5" t="s">
        <v>167</v>
      </c>
      <c r="D14" s="67"/>
    </row>
    <row r="15" spans="2:5" ht="6" customHeight="1" x14ac:dyDescent="0.2">
      <c r="C15" s="5"/>
      <c r="D15" s="5"/>
    </row>
    <row r="16" spans="2:5" ht="12.75" x14ac:dyDescent="0.2">
      <c r="C16" s="4" t="s">
        <v>169</v>
      </c>
      <c r="D16" s="39"/>
      <c r="E16" s="1" t="str">
        <f>IF(LEN(D16)=16,"","Numero di caratteri non corretto")</f>
        <v>Numero di caratteri non corretto</v>
      </c>
    </row>
    <row r="17" spans="3:5" ht="12.75" x14ac:dyDescent="0.2">
      <c r="C17" s="4" t="s">
        <v>122</v>
      </c>
      <c r="D17" s="39"/>
    </row>
    <row r="18" spans="3:5" ht="12.75" x14ac:dyDescent="0.2">
      <c r="C18" s="4" t="s">
        <v>123</v>
      </c>
      <c r="D18" s="39"/>
      <c r="E18" s="68" t="str">
        <f>D17&amp;" "&amp;D18</f>
        <v xml:space="preserve"> </v>
      </c>
    </row>
    <row r="19" spans="3:5" ht="12.75" x14ac:dyDescent="0.2">
      <c r="C19" s="4" t="s">
        <v>124</v>
      </c>
      <c r="D19" s="39"/>
    </row>
    <row r="20" spans="3:5" ht="12.75" x14ac:dyDescent="0.2">
      <c r="C20" s="4" t="s">
        <v>170</v>
      </c>
      <c r="D20" s="62"/>
    </row>
    <row r="21" spans="3:5" ht="12.75" x14ac:dyDescent="0.2">
      <c r="C21" s="4" t="s">
        <v>125</v>
      </c>
      <c r="D21" s="39"/>
    </row>
    <row r="22" spans="3:5" ht="12.75" x14ac:dyDescent="0.2">
      <c r="C22" s="4" t="s">
        <v>171</v>
      </c>
      <c r="D22" s="39"/>
    </row>
    <row r="23" spans="3:5" ht="12.75" x14ac:dyDescent="0.2">
      <c r="C23" s="4" t="s">
        <v>172</v>
      </c>
      <c r="D23" s="39"/>
    </row>
    <row r="25" spans="3:5" ht="12.75" x14ac:dyDescent="0.2">
      <c r="C25" s="4" t="s">
        <v>173</v>
      </c>
      <c r="D25" s="62"/>
    </row>
    <row r="26" spans="3:5" ht="12.75" x14ac:dyDescent="0.2">
      <c r="C26" s="4" t="s">
        <v>174</v>
      </c>
      <c r="D26" s="40"/>
    </row>
    <row r="27" spans="3:5" ht="12.75" x14ac:dyDescent="0.2">
      <c r="C27" s="4" t="s">
        <v>154</v>
      </c>
      <c r="D27" s="4" t="str">
        <f>+SedeOperativa!D18</f>
        <v xml:space="preserve">Sede Operativa in    </v>
      </c>
    </row>
    <row r="28" spans="3:5" ht="12.75" x14ac:dyDescent="0.2">
      <c r="C28" s="4" t="s">
        <v>175</v>
      </c>
      <c r="D28" s="39"/>
    </row>
    <row r="29" spans="3:5" ht="12.75" x14ac:dyDescent="0.2">
      <c r="C29" s="4" t="s">
        <v>176</v>
      </c>
      <c r="D29" s="39"/>
    </row>
    <row r="30" spans="3:5" ht="12.75" x14ac:dyDescent="0.2">
      <c r="C30" s="4" t="s">
        <v>177</v>
      </c>
      <c r="D30" s="39"/>
    </row>
    <row r="31" spans="3:5" ht="12.75" x14ac:dyDescent="0.2">
      <c r="C31" s="4" t="s">
        <v>178</v>
      </c>
      <c r="D31" s="71"/>
    </row>
    <row r="32" spans="3:5" ht="25.5" x14ac:dyDescent="0.2">
      <c r="C32" s="4" t="s">
        <v>179</v>
      </c>
      <c r="D32" s="71"/>
    </row>
    <row r="33" spans="3:4" ht="12.75" x14ac:dyDescent="0.2">
      <c r="C33" s="4" t="s">
        <v>180</v>
      </c>
      <c r="D33" s="72"/>
    </row>
    <row r="34" spans="3:4" ht="12.75" x14ac:dyDescent="0.2">
      <c r="C34" s="4" t="s">
        <v>5636</v>
      </c>
      <c r="D34" s="72"/>
    </row>
    <row r="35" spans="3:4" ht="12.75" x14ac:dyDescent="0.2">
      <c r="C35" s="4" t="s">
        <v>181</v>
      </c>
      <c r="D35" s="72"/>
    </row>
    <row r="36" spans="3:4" ht="12.75" x14ac:dyDescent="0.2">
      <c r="C36" s="4" t="s">
        <v>182</v>
      </c>
      <c r="D36" s="72"/>
    </row>
    <row r="37" spans="3:4" ht="12.75" x14ac:dyDescent="0.2">
      <c r="C37" s="4" t="s">
        <v>183</v>
      </c>
      <c r="D37" s="72"/>
    </row>
    <row r="38" spans="3:4" ht="12.75" x14ac:dyDescent="0.2">
      <c r="C38" s="4" t="s">
        <v>5637</v>
      </c>
      <c r="D38" s="72"/>
    </row>
    <row r="39" spans="3:4" ht="12.75" x14ac:dyDescent="0.2">
      <c r="C39" s="4" t="s">
        <v>5638</v>
      </c>
      <c r="D39" s="72"/>
    </row>
  </sheetData>
  <sheetProtection password="CF2B" sheet="1" objects="1" scenarios="1"/>
  <mergeCells count="3">
    <mergeCell ref="B2:D2"/>
    <mergeCell ref="B6:B9"/>
    <mergeCell ref="B11:B14"/>
  </mergeCells>
  <pageMargins left="0.59055118110236227" right="0.39370078740157483" top="1.4960629921259843" bottom="1.7322834645669292" header="0.78740157480314965" footer="1.1023622047244095"/>
  <pageSetup paperSize="9"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HF r:id="rId2"/>
  <extLst>
    <ext xmlns:x14="http://schemas.microsoft.com/office/spreadsheetml/2009/9/main" uri="{CCE6A557-97BC-4b89-ADB6-D9C93CAAB3DF}">
      <x14:dataValidations xmlns:xm="http://schemas.microsoft.com/office/excel/2006/main" disablePrompts="1" xWindow="17380" yWindow="15968" count="2">
        <x14:dataValidation type="list" operator="equal" allowBlank="1">
          <x14:formula1>
            <xm:f>Tabelle!$A$2:$A$3</xm:f>
          </x14:formula1>
          <x14:formula2>
            <xm:f>0</xm:f>
          </x14:formula2>
          <xm:sqref>D19</xm:sqref>
        </x14:dataValidation>
        <x14:dataValidation type="list" operator="equal" allowBlank="1">
          <x14:formula1>
            <xm:f>Tabelle!$E$2:$E$8</xm:f>
          </x14:formula1>
          <x14:formula2>
            <xm:f>0</xm:f>
          </x14:formula2>
          <xm:sqref>D26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pageSetUpPr fitToPage="1"/>
  </sheetPr>
  <dimension ref="A1:AJ13"/>
  <sheetViews>
    <sheetView zoomScaleNormal="100" workbookViewId="0"/>
  </sheetViews>
  <sheetFormatPr defaultColWidth="11.5703125" defaultRowHeight="15" x14ac:dyDescent="0.25"/>
  <cols>
    <col min="1" max="1" width="23.85546875" customWidth="1"/>
    <col min="2" max="6" width="11.7109375" customWidth="1"/>
    <col min="7" max="7" width="23.140625" customWidth="1"/>
    <col min="8" max="28" width="11.7109375" customWidth="1"/>
    <col min="29" max="29" width="75.85546875" customWidth="1"/>
    <col min="30" max="32" width="11.7109375" customWidth="1"/>
    <col min="33" max="33" width="25.42578125" customWidth="1"/>
    <col min="34" max="36" width="11.7109375" customWidth="1"/>
  </cols>
  <sheetData>
    <row r="1" spans="1:36" x14ac:dyDescent="0.25">
      <c r="B1" s="73"/>
      <c r="P1" s="74"/>
      <c r="Q1" s="75"/>
      <c r="Z1" s="73"/>
    </row>
    <row r="2" spans="1:36" x14ac:dyDescent="0.25">
      <c r="B2" s="73"/>
      <c r="P2" s="74"/>
      <c r="Q2" s="75"/>
      <c r="Z2" s="73"/>
    </row>
    <row r="3" spans="1:36" ht="17.45" customHeight="1" x14ac:dyDescent="0.25">
      <c r="A3" t="str">
        <f>"$#RIF!.$#RIF!$4"</f>
        <v>$#RIF!.$#RIF!$4</v>
      </c>
      <c r="B3" s="73" t="str">
        <f>"$#RIF!.$#RIF!$5"</f>
        <v>$#RIF!.$#RIF!$5</v>
      </c>
      <c r="C3" t="str">
        <f>"$#RIF!.$#RIF!$6"</f>
        <v>$#RIF!.$#RIF!$6</v>
      </c>
      <c r="D3" t="str">
        <f t="shared" ref="D3:M4" si="0">"$#RIF!.$#RIF!$#RIF!"</f>
        <v>$#RIF!.$#RIF!$#RIF!</v>
      </c>
      <c r="E3" t="str">
        <f t="shared" si="0"/>
        <v>$#RIF!.$#RIF!$#RIF!</v>
      </c>
      <c r="F3" t="str">
        <f t="shared" si="0"/>
        <v>$#RIF!.$#RIF!$#RIF!</v>
      </c>
      <c r="G3" t="str">
        <f t="shared" si="0"/>
        <v>$#RIF!.$#RIF!$#RIF!</v>
      </c>
      <c r="H3" t="str">
        <f t="shared" si="0"/>
        <v>$#RIF!.$#RIF!$#RIF!</v>
      </c>
      <c r="I3" t="str">
        <f t="shared" si="0"/>
        <v>$#RIF!.$#RIF!$#RIF!</v>
      </c>
      <c r="J3" t="str">
        <f t="shared" si="0"/>
        <v>$#RIF!.$#RIF!$#RIF!</v>
      </c>
      <c r="K3" t="str">
        <f t="shared" si="0"/>
        <v>$#RIF!.$#RIF!$#RIF!</v>
      </c>
      <c r="L3" t="str">
        <f t="shared" si="0"/>
        <v>$#RIF!.$#RIF!$#RIF!</v>
      </c>
      <c r="M3" t="str">
        <f t="shared" si="0"/>
        <v>$#RIF!.$#RIF!$#RIF!</v>
      </c>
      <c r="N3" t="str">
        <f t="shared" ref="N3:W4" si="1">"$#RIF!.$#RIF!$#RIF!"</f>
        <v>$#RIF!.$#RIF!$#RIF!</v>
      </c>
      <c r="O3" t="str">
        <f t="shared" si="1"/>
        <v>$#RIF!.$#RIF!$#RIF!</v>
      </c>
      <c r="P3" t="str">
        <f t="shared" si="1"/>
        <v>$#RIF!.$#RIF!$#RIF!</v>
      </c>
      <c r="Q3" t="str">
        <f t="shared" si="1"/>
        <v>$#RIF!.$#RIF!$#RIF!</v>
      </c>
      <c r="R3" t="str">
        <f t="shared" si="1"/>
        <v>$#RIF!.$#RIF!$#RIF!</v>
      </c>
      <c r="S3" t="str">
        <f t="shared" si="1"/>
        <v>$#RIF!.$#RIF!$#RIF!</v>
      </c>
      <c r="T3" t="str">
        <f t="shared" si="1"/>
        <v>$#RIF!.$#RIF!$#RIF!</v>
      </c>
      <c r="U3" t="str">
        <f t="shared" si="1"/>
        <v>$#RIF!.$#RIF!$#RIF!</v>
      </c>
      <c r="V3" t="str">
        <f t="shared" si="1"/>
        <v>$#RIF!.$#RIF!$#RIF!</v>
      </c>
      <c r="W3" t="str">
        <f t="shared" si="1"/>
        <v>$#RIF!.$#RIF!$#RIF!</v>
      </c>
      <c r="X3" t="str">
        <f t="shared" ref="X3:AF4" si="2">"$#RIF!.$#RIF!$#RIF!"</f>
        <v>$#RIF!.$#RIF!$#RIF!</v>
      </c>
      <c r="Y3" t="str">
        <f t="shared" si="2"/>
        <v>$#RIF!.$#RIF!$#RIF!</v>
      </c>
      <c r="Z3" t="str">
        <f t="shared" si="2"/>
        <v>$#RIF!.$#RIF!$#RIF!</v>
      </c>
      <c r="AA3" t="str">
        <f t="shared" si="2"/>
        <v>$#RIF!.$#RIF!$#RIF!</v>
      </c>
      <c r="AB3" t="str">
        <f t="shared" si="2"/>
        <v>$#RIF!.$#RIF!$#RIF!</v>
      </c>
      <c r="AC3" t="str">
        <f t="shared" si="2"/>
        <v>$#RIF!.$#RIF!$#RIF!</v>
      </c>
      <c r="AD3" t="str">
        <f t="shared" si="2"/>
        <v>$#RIF!.$#RIF!$#RIF!</v>
      </c>
      <c r="AE3" t="str">
        <f t="shared" si="2"/>
        <v>$#RIF!.$#RIF!$#RIF!</v>
      </c>
      <c r="AF3" t="str">
        <f t="shared" si="2"/>
        <v>$#RIF!.$#RIF!$#RIF!</v>
      </c>
    </row>
    <row r="4" spans="1:36" ht="17.45" customHeight="1" x14ac:dyDescent="0.25">
      <c r="A4" t="str">
        <f>"$#RIF!.$#RIF!$4"</f>
        <v>$#RIF!.$#RIF!$4</v>
      </c>
      <c r="B4" s="76" t="str">
        <f>"$#RIF!.$#RIF!$5"</f>
        <v>$#RIF!.$#RIF!$5</v>
      </c>
      <c r="C4" s="76" t="str">
        <f>"$#RIF!.$#RIF!$6"</f>
        <v>$#RIF!.$#RIF!$6</v>
      </c>
      <c r="D4" s="76" t="str">
        <f t="shared" si="0"/>
        <v>$#RIF!.$#RIF!$#RIF!</v>
      </c>
      <c r="E4" s="76" t="str">
        <f t="shared" si="0"/>
        <v>$#RIF!.$#RIF!$#RIF!</v>
      </c>
      <c r="F4" t="str">
        <f t="shared" si="0"/>
        <v>$#RIF!.$#RIF!$#RIF!</v>
      </c>
      <c r="G4" s="76" t="str">
        <f t="shared" si="0"/>
        <v>$#RIF!.$#RIF!$#RIF!</v>
      </c>
      <c r="H4" s="76" t="str">
        <f t="shared" si="0"/>
        <v>$#RIF!.$#RIF!$#RIF!</v>
      </c>
      <c r="I4" s="76" t="str">
        <f t="shared" si="0"/>
        <v>$#RIF!.$#RIF!$#RIF!</v>
      </c>
      <c r="J4" t="str">
        <f t="shared" si="0"/>
        <v>$#RIF!.$#RIF!$#RIF!</v>
      </c>
      <c r="K4" t="str">
        <f t="shared" si="0"/>
        <v>$#RIF!.$#RIF!$#RIF!</v>
      </c>
      <c r="L4" t="str">
        <f t="shared" si="0"/>
        <v>$#RIF!.$#RIF!$#RIF!</v>
      </c>
      <c r="M4" t="str">
        <f t="shared" si="0"/>
        <v>$#RIF!.$#RIF!$#RIF!</v>
      </c>
      <c r="N4" t="str">
        <f t="shared" si="1"/>
        <v>$#RIF!.$#RIF!$#RIF!</v>
      </c>
      <c r="O4" t="str">
        <f t="shared" si="1"/>
        <v>$#RIF!.$#RIF!$#RIF!</v>
      </c>
      <c r="P4" t="str">
        <f t="shared" si="1"/>
        <v>$#RIF!.$#RIF!$#RIF!</v>
      </c>
      <c r="Q4" t="str">
        <f t="shared" si="1"/>
        <v>$#RIF!.$#RIF!$#RIF!</v>
      </c>
      <c r="R4" t="str">
        <f t="shared" si="1"/>
        <v>$#RIF!.$#RIF!$#RIF!</v>
      </c>
      <c r="S4" t="str">
        <f t="shared" si="1"/>
        <v>$#RIF!.$#RIF!$#RIF!</v>
      </c>
      <c r="T4" t="str">
        <f t="shared" si="1"/>
        <v>$#RIF!.$#RIF!$#RIF!</v>
      </c>
      <c r="U4" t="str">
        <f t="shared" si="1"/>
        <v>$#RIF!.$#RIF!$#RIF!</v>
      </c>
      <c r="V4" t="str">
        <f t="shared" si="1"/>
        <v>$#RIF!.$#RIF!$#RIF!</v>
      </c>
      <c r="W4" t="str">
        <f t="shared" si="1"/>
        <v>$#RIF!.$#RIF!$#RIF!</v>
      </c>
      <c r="X4" t="str">
        <f t="shared" si="2"/>
        <v>$#RIF!.$#RIF!$#RIF!</v>
      </c>
      <c r="Y4" t="str">
        <f t="shared" si="2"/>
        <v>$#RIF!.$#RIF!$#RIF!</v>
      </c>
      <c r="Z4" t="str">
        <f t="shared" si="2"/>
        <v>$#RIF!.$#RIF!$#RIF!</v>
      </c>
      <c r="AA4" t="str">
        <f t="shared" si="2"/>
        <v>$#RIF!.$#RIF!$#RIF!</v>
      </c>
      <c r="AB4" t="str">
        <f t="shared" si="2"/>
        <v>$#RIF!.$#RIF!$#RIF!</v>
      </c>
      <c r="AC4" t="str">
        <f t="shared" si="2"/>
        <v>$#RIF!.$#RIF!$#RIF!</v>
      </c>
      <c r="AD4" t="str">
        <f t="shared" si="2"/>
        <v>$#RIF!.$#RIF!$#RIF!</v>
      </c>
      <c r="AE4" t="str">
        <f t="shared" si="2"/>
        <v>$#RIF!.$#RIF!$#RIF!</v>
      </c>
      <c r="AF4" t="str">
        <f t="shared" si="2"/>
        <v>$#RIF!.$#RIF!$#RIF!</v>
      </c>
      <c r="AG4" t="s">
        <v>184</v>
      </c>
      <c r="AH4" t="s">
        <v>185</v>
      </c>
    </row>
    <row r="5" spans="1:36" ht="17.45" customHeight="1" x14ac:dyDescent="0.25">
      <c r="A5" s="73" t="e">
        <f>#REF!</f>
        <v>#REF!</v>
      </c>
      <c r="B5" t="e">
        <f>#REF!</f>
        <v>#REF!</v>
      </c>
      <c r="C5" t="e">
        <f>#REF!</f>
        <v>#REF!</v>
      </c>
      <c r="D5" t="str">
        <f t="shared" ref="D5:AB5" si="3">"$#RIF!.$A$#RIF!"</f>
        <v>$#RIF!.$A$#RIF!</v>
      </c>
      <c r="E5" t="str">
        <f t="shared" si="3"/>
        <v>$#RIF!.$A$#RIF!</v>
      </c>
      <c r="F5" t="str">
        <f t="shared" si="3"/>
        <v>$#RIF!.$A$#RIF!</v>
      </c>
      <c r="G5" t="str">
        <f t="shared" si="3"/>
        <v>$#RIF!.$A$#RIF!</v>
      </c>
      <c r="H5" t="str">
        <f t="shared" si="3"/>
        <v>$#RIF!.$A$#RIF!</v>
      </c>
      <c r="I5" t="str">
        <f t="shared" si="3"/>
        <v>$#RIF!.$A$#RIF!</v>
      </c>
      <c r="J5" t="str">
        <f t="shared" si="3"/>
        <v>$#RIF!.$A$#RIF!</v>
      </c>
      <c r="K5" t="str">
        <f t="shared" si="3"/>
        <v>$#RIF!.$A$#RIF!</v>
      </c>
      <c r="L5" t="str">
        <f t="shared" si="3"/>
        <v>$#RIF!.$A$#RIF!</v>
      </c>
      <c r="M5" t="str">
        <f t="shared" si="3"/>
        <v>$#RIF!.$A$#RIF!</v>
      </c>
      <c r="N5" t="str">
        <f t="shared" si="3"/>
        <v>$#RIF!.$A$#RIF!</v>
      </c>
      <c r="O5" t="str">
        <f t="shared" si="3"/>
        <v>$#RIF!.$A$#RIF!</v>
      </c>
      <c r="P5" t="str">
        <f t="shared" si="3"/>
        <v>$#RIF!.$A$#RIF!</v>
      </c>
      <c r="Q5" t="str">
        <f t="shared" si="3"/>
        <v>$#RIF!.$A$#RIF!</v>
      </c>
      <c r="R5" t="str">
        <f t="shared" si="3"/>
        <v>$#RIF!.$A$#RIF!</v>
      </c>
      <c r="S5" s="74" t="str">
        <f t="shared" si="3"/>
        <v>$#RIF!.$A$#RIF!</v>
      </c>
      <c r="T5" s="75" t="str">
        <f t="shared" si="3"/>
        <v>$#RIF!.$A$#RIF!</v>
      </c>
      <c r="U5" t="str">
        <f t="shared" si="3"/>
        <v>$#RIF!.$A$#RIF!</v>
      </c>
      <c r="V5" t="str">
        <f t="shared" si="3"/>
        <v>$#RIF!.$A$#RIF!</v>
      </c>
      <c r="W5" t="str">
        <f t="shared" si="3"/>
        <v>$#RIF!.$A$#RIF!</v>
      </c>
      <c r="X5" t="str">
        <f t="shared" si="3"/>
        <v>$#RIF!.$A$#RIF!</v>
      </c>
      <c r="Y5" t="str">
        <f t="shared" si="3"/>
        <v>$#RIF!.$A$#RIF!</v>
      </c>
      <c r="Z5" t="str">
        <f t="shared" si="3"/>
        <v>$#RIF!.$A$#RIF!</v>
      </c>
      <c r="AA5" t="str">
        <f t="shared" si="3"/>
        <v>$#RIF!.$A$#RIF!</v>
      </c>
      <c r="AB5" t="str">
        <f t="shared" si="3"/>
        <v>$#RIF!.$A$#RIF!</v>
      </c>
      <c r="AC5" t="e">
        <f>#N/A</f>
        <v>#N/A</v>
      </c>
      <c r="AD5" t="str">
        <f>"$#RIF!.$A$#RIF!"</f>
        <v>$#RIF!.$A$#RIF!</v>
      </c>
      <c r="AE5" t="str">
        <f>"$#RIF!.$A$#RIF!"</f>
        <v>$#RIF!.$A$#RIF!</v>
      </c>
      <c r="AF5" t="str">
        <f>"$#RIF!.$A$#RIF!"</f>
        <v>$#RIF!.$A$#RIF!</v>
      </c>
      <c r="AG5" t="str">
        <f t="shared" ref="AG5:AG13" si="4">+K5&amp;" "&amp;L5</f>
        <v>$#RIF!.$A$#RIF! $#RIF!.$A$#RIF!</v>
      </c>
      <c r="AH5" t="e">
        <f>#N/A</f>
        <v>#N/A</v>
      </c>
      <c r="AI5" t="str">
        <f t="shared" ref="AI5:AI13" si="5">+AE5</f>
        <v>$#RIF!.$A$#RIF!</v>
      </c>
      <c r="AJ5" t="str">
        <f t="shared" ref="AJ5:AJ13" si="6">+AG5</f>
        <v>$#RIF!.$A$#RIF! $#RIF!.$A$#RIF!</v>
      </c>
    </row>
    <row r="6" spans="1:36" ht="17.45" customHeight="1" x14ac:dyDescent="0.25">
      <c r="A6" s="73" t="e">
        <f>#REF!</f>
        <v>#REF!</v>
      </c>
      <c r="B6" t="e">
        <f>#REF!</f>
        <v>#REF!</v>
      </c>
      <c r="C6" t="e">
        <f>#REF!</f>
        <v>#REF!</v>
      </c>
      <c r="D6" t="str">
        <f t="shared" ref="D6:AB6" si="7">"$#RIF!.$B$#RIF!"</f>
        <v>$#RIF!.$B$#RIF!</v>
      </c>
      <c r="E6" t="str">
        <f t="shared" si="7"/>
        <v>$#RIF!.$B$#RIF!</v>
      </c>
      <c r="F6" t="str">
        <f t="shared" si="7"/>
        <v>$#RIF!.$B$#RIF!</v>
      </c>
      <c r="G6" t="str">
        <f t="shared" si="7"/>
        <v>$#RIF!.$B$#RIF!</v>
      </c>
      <c r="H6" t="str">
        <f t="shared" si="7"/>
        <v>$#RIF!.$B$#RIF!</v>
      </c>
      <c r="I6" t="str">
        <f t="shared" si="7"/>
        <v>$#RIF!.$B$#RIF!</v>
      </c>
      <c r="J6" t="str">
        <f t="shared" si="7"/>
        <v>$#RIF!.$B$#RIF!</v>
      </c>
      <c r="K6" t="str">
        <f t="shared" si="7"/>
        <v>$#RIF!.$B$#RIF!</v>
      </c>
      <c r="L6" t="str">
        <f t="shared" si="7"/>
        <v>$#RIF!.$B$#RIF!</v>
      </c>
      <c r="M6" t="str">
        <f t="shared" si="7"/>
        <v>$#RIF!.$B$#RIF!</v>
      </c>
      <c r="N6" t="str">
        <f t="shared" si="7"/>
        <v>$#RIF!.$B$#RIF!</v>
      </c>
      <c r="O6" t="str">
        <f t="shared" si="7"/>
        <v>$#RIF!.$B$#RIF!</v>
      </c>
      <c r="P6" t="str">
        <f t="shared" si="7"/>
        <v>$#RIF!.$B$#RIF!</v>
      </c>
      <c r="Q6" t="str">
        <f t="shared" si="7"/>
        <v>$#RIF!.$B$#RIF!</v>
      </c>
      <c r="R6" t="str">
        <f t="shared" si="7"/>
        <v>$#RIF!.$B$#RIF!</v>
      </c>
      <c r="S6" s="74" t="str">
        <f t="shared" si="7"/>
        <v>$#RIF!.$B$#RIF!</v>
      </c>
      <c r="T6" s="75" t="str">
        <f t="shared" si="7"/>
        <v>$#RIF!.$B$#RIF!</v>
      </c>
      <c r="U6" t="str">
        <f t="shared" si="7"/>
        <v>$#RIF!.$B$#RIF!</v>
      </c>
      <c r="V6" t="str">
        <f t="shared" si="7"/>
        <v>$#RIF!.$B$#RIF!</v>
      </c>
      <c r="W6" t="str">
        <f t="shared" si="7"/>
        <v>$#RIF!.$B$#RIF!</v>
      </c>
      <c r="X6" t="str">
        <f t="shared" si="7"/>
        <v>$#RIF!.$B$#RIF!</v>
      </c>
      <c r="Y6" t="str">
        <f t="shared" si="7"/>
        <v>$#RIF!.$B$#RIF!</v>
      </c>
      <c r="Z6" t="str">
        <f t="shared" si="7"/>
        <v>$#RIF!.$B$#RIF!</v>
      </c>
      <c r="AA6" t="str">
        <f t="shared" si="7"/>
        <v>$#RIF!.$B$#RIF!</v>
      </c>
      <c r="AB6" t="str">
        <f t="shared" si="7"/>
        <v>$#RIF!.$B$#RIF!</v>
      </c>
      <c r="AC6" t="e">
        <f>#N/A</f>
        <v>#N/A</v>
      </c>
      <c r="AD6" t="str">
        <f>"$#RIF!.$B$#RIF!"</f>
        <v>$#RIF!.$B$#RIF!</v>
      </c>
      <c r="AE6" t="str">
        <f>"$#RIF!.$B$#RIF!"</f>
        <v>$#RIF!.$B$#RIF!</v>
      </c>
      <c r="AF6" t="str">
        <f>"$#RIF!.$B$#RIF!"</f>
        <v>$#RIF!.$B$#RIF!</v>
      </c>
      <c r="AG6" t="str">
        <f t="shared" si="4"/>
        <v>$#RIF!.$B$#RIF! $#RIF!.$B$#RIF!</v>
      </c>
      <c r="AH6" t="e">
        <f>#N/A</f>
        <v>#N/A</v>
      </c>
      <c r="AI6" t="str">
        <f t="shared" si="5"/>
        <v>$#RIF!.$B$#RIF!</v>
      </c>
      <c r="AJ6" t="str">
        <f t="shared" si="6"/>
        <v>$#RIF!.$B$#RIF! $#RIF!.$B$#RIF!</v>
      </c>
    </row>
    <row r="7" spans="1:36" ht="17.45" customHeight="1" x14ac:dyDescent="0.25">
      <c r="A7" s="73" t="e">
        <f>#REF!</f>
        <v>#REF!</v>
      </c>
      <c r="B7" t="e">
        <f>#REF!</f>
        <v>#REF!</v>
      </c>
      <c r="C7" t="e">
        <f>#REF!</f>
        <v>#REF!</v>
      </c>
      <c r="D7" t="str">
        <f t="shared" ref="D7:AB7" si="8">"$#RIF!.$C$#RIF!"</f>
        <v>$#RIF!.$C$#RIF!</v>
      </c>
      <c r="E7" t="str">
        <f t="shared" si="8"/>
        <v>$#RIF!.$C$#RIF!</v>
      </c>
      <c r="F7" t="str">
        <f t="shared" si="8"/>
        <v>$#RIF!.$C$#RIF!</v>
      </c>
      <c r="G7" t="str">
        <f t="shared" si="8"/>
        <v>$#RIF!.$C$#RIF!</v>
      </c>
      <c r="H7" t="str">
        <f t="shared" si="8"/>
        <v>$#RIF!.$C$#RIF!</v>
      </c>
      <c r="I7" t="str">
        <f t="shared" si="8"/>
        <v>$#RIF!.$C$#RIF!</v>
      </c>
      <c r="J7" t="str">
        <f t="shared" si="8"/>
        <v>$#RIF!.$C$#RIF!</v>
      </c>
      <c r="K7" t="str">
        <f t="shared" si="8"/>
        <v>$#RIF!.$C$#RIF!</v>
      </c>
      <c r="L7" t="str">
        <f t="shared" si="8"/>
        <v>$#RIF!.$C$#RIF!</v>
      </c>
      <c r="M7" t="str">
        <f t="shared" si="8"/>
        <v>$#RIF!.$C$#RIF!</v>
      </c>
      <c r="N7" t="str">
        <f t="shared" si="8"/>
        <v>$#RIF!.$C$#RIF!</v>
      </c>
      <c r="O7" t="str">
        <f t="shared" si="8"/>
        <v>$#RIF!.$C$#RIF!</v>
      </c>
      <c r="P7" t="str">
        <f t="shared" si="8"/>
        <v>$#RIF!.$C$#RIF!</v>
      </c>
      <c r="Q7" t="str">
        <f t="shared" si="8"/>
        <v>$#RIF!.$C$#RIF!</v>
      </c>
      <c r="R7" t="str">
        <f t="shared" si="8"/>
        <v>$#RIF!.$C$#RIF!</v>
      </c>
      <c r="S7" s="74" t="str">
        <f t="shared" si="8"/>
        <v>$#RIF!.$C$#RIF!</v>
      </c>
      <c r="T7" s="75" t="str">
        <f t="shared" si="8"/>
        <v>$#RIF!.$C$#RIF!</v>
      </c>
      <c r="U7" t="str">
        <f t="shared" si="8"/>
        <v>$#RIF!.$C$#RIF!</v>
      </c>
      <c r="V7" t="str">
        <f t="shared" si="8"/>
        <v>$#RIF!.$C$#RIF!</v>
      </c>
      <c r="W7" t="str">
        <f t="shared" si="8"/>
        <v>$#RIF!.$C$#RIF!</v>
      </c>
      <c r="X7" t="str">
        <f t="shared" si="8"/>
        <v>$#RIF!.$C$#RIF!</v>
      </c>
      <c r="Y7" t="str">
        <f t="shared" si="8"/>
        <v>$#RIF!.$C$#RIF!</v>
      </c>
      <c r="Z7" t="str">
        <f t="shared" si="8"/>
        <v>$#RIF!.$C$#RIF!</v>
      </c>
      <c r="AA7" t="str">
        <f t="shared" si="8"/>
        <v>$#RIF!.$C$#RIF!</v>
      </c>
      <c r="AB7" t="str">
        <f t="shared" si="8"/>
        <v>$#RIF!.$C$#RIF!</v>
      </c>
      <c r="AC7" t="e">
        <f>#N/A</f>
        <v>#N/A</v>
      </c>
      <c r="AD7" t="str">
        <f>"$#RIF!.$C$#RIF!"</f>
        <v>$#RIF!.$C$#RIF!</v>
      </c>
      <c r="AE7" t="str">
        <f>"$#RIF!.$C$#RIF!"</f>
        <v>$#RIF!.$C$#RIF!</v>
      </c>
      <c r="AF7" t="str">
        <f>"$#RIF!.$C$#RIF!"</f>
        <v>$#RIF!.$C$#RIF!</v>
      </c>
      <c r="AG7" t="str">
        <f t="shared" si="4"/>
        <v>$#RIF!.$C$#RIF! $#RIF!.$C$#RIF!</v>
      </c>
      <c r="AH7" t="e">
        <f>#N/A</f>
        <v>#N/A</v>
      </c>
      <c r="AI7" t="str">
        <f t="shared" si="5"/>
        <v>$#RIF!.$C$#RIF!</v>
      </c>
      <c r="AJ7" t="str">
        <f t="shared" si="6"/>
        <v>$#RIF!.$C$#RIF! $#RIF!.$C$#RIF!</v>
      </c>
    </row>
    <row r="8" spans="1:36" ht="17.45" customHeight="1" x14ac:dyDescent="0.25">
      <c r="A8" s="73" t="str">
        <f>"$#RIF!.$#RIF!$4"</f>
        <v>$#RIF!.$#RIF!$4</v>
      </c>
      <c r="B8" t="str">
        <f>"$#RIF!.$#RIF!$5"</f>
        <v>$#RIF!.$#RIF!$5</v>
      </c>
      <c r="C8" t="str">
        <f>"$#RIF!.$#RIF!$6"</f>
        <v>$#RIF!.$#RIF!$6</v>
      </c>
      <c r="D8" t="str">
        <f t="shared" ref="D8:M9" si="9">"$#RIF!.$#RIF!$#RIF!"</f>
        <v>$#RIF!.$#RIF!$#RIF!</v>
      </c>
      <c r="E8" t="str">
        <f t="shared" si="9"/>
        <v>$#RIF!.$#RIF!$#RIF!</v>
      </c>
      <c r="F8" t="str">
        <f t="shared" si="9"/>
        <v>$#RIF!.$#RIF!$#RIF!</v>
      </c>
      <c r="G8" t="str">
        <f t="shared" si="9"/>
        <v>$#RIF!.$#RIF!$#RIF!</v>
      </c>
      <c r="H8" t="str">
        <f t="shared" si="9"/>
        <v>$#RIF!.$#RIF!$#RIF!</v>
      </c>
      <c r="I8" t="str">
        <f t="shared" si="9"/>
        <v>$#RIF!.$#RIF!$#RIF!</v>
      </c>
      <c r="J8" t="str">
        <f t="shared" si="9"/>
        <v>$#RIF!.$#RIF!$#RIF!</v>
      </c>
      <c r="K8" t="str">
        <f t="shared" si="9"/>
        <v>$#RIF!.$#RIF!$#RIF!</v>
      </c>
      <c r="L8" t="str">
        <f t="shared" si="9"/>
        <v>$#RIF!.$#RIF!$#RIF!</v>
      </c>
      <c r="M8" t="str">
        <f t="shared" si="9"/>
        <v>$#RIF!.$#RIF!$#RIF!</v>
      </c>
      <c r="N8" t="str">
        <f t="shared" ref="N8:AB9" si="10">"$#RIF!.$#RIF!$#RIF!"</f>
        <v>$#RIF!.$#RIF!$#RIF!</v>
      </c>
      <c r="O8" t="str">
        <f t="shared" si="10"/>
        <v>$#RIF!.$#RIF!$#RIF!</v>
      </c>
      <c r="P8" t="str">
        <f t="shared" si="10"/>
        <v>$#RIF!.$#RIF!$#RIF!</v>
      </c>
      <c r="Q8" t="str">
        <f t="shared" si="10"/>
        <v>$#RIF!.$#RIF!$#RIF!</v>
      </c>
      <c r="R8" t="str">
        <f t="shared" si="10"/>
        <v>$#RIF!.$#RIF!$#RIF!</v>
      </c>
      <c r="S8" s="74" t="str">
        <f t="shared" si="10"/>
        <v>$#RIF!.$#RIF!$#RIF!</v>
      </c>
      <c r="T8" s="75" t="str">
        <f t="shared" si="10"/>
        <v>$#RIF!.$#RIF!$#RIF!</v>
      </c>
      <c r="U8" t="str">
        <f t="shared" si="10"/>
        <v>$#RIF!.$#RIF!$#RIF!</v>
      </c>
      <c r="V8" t="str">
        <f t="shared" si="10"/>
        <v>$#RIF!.$#RIF!$#RIF!</v>
      </c>
      <c r="W8" t="str">
        <f t="shared" si="10"/>
        <v>$#RIF!.$#RIF!$#RIF!</v>
      </c>
      <c r="X8" t="str">
        <f t="shared" si="10"/>
        <v>$#RIF!.$#RIF!$#RIF!</v>
      </c>
      <c r="Y8" t="str">
        <f t="shared" si="10"/>
        <v>$#RIF!.$#RIF!$#RIF!</v>
      </c>
      <c r="Z8" t="str">
        <f t="shared" si="10"/>
        <v>$#RIF!.$#RIF!$#RIF!</v>
      </c>
      <c r="AA8" t="str">
        <f t="shared" si="10"/>
        <v>$#RIF!.$#RIF!$#RIF!</v>
      </c>
      <c r="AB8" t="str">
        <f t="shared" si="10"/>
        <v>$#RIF!.$#RIF!$#RIF!</v>
      </c>
      <c r="AC8" t="e">
        <f>#N/A</f>
        <v>#N/A</v>
      </c>
      <c r="AD8" t="str">
        <f t="shared" ref="AD8:AF9" si="11">"$#RIF!.$#RIF!$#RIF!"</f>
        <v>$#RIF!.$#RIF!$#RIF!</v>
      </c>
      <c r="AE8" t="str">
        <f t="shared" si="11"/>
        <v>$#RIF!.$#RIF!$#RIF!</v>
      </c>
      <c r="AF8" t="str">
        <f t="shared" si="11"/>
        <v>$#RIF!.$#RIF!$#RIF!</v>
      </c>
      <c r="AG8" t="str">
        <f t="shared" si="4"/>
        <v>$#RIF!.$#RIF!$#RIF! $#RIF!.$#RIF!$#RIF!</v>
      </c>
      <c r="AH8" t="e">
        <f>#N/A</f>
        <v>#N/A</v>
      </c>
      <c r="AI8" t="str">
        <f t="shared" si="5"/>
        <v>$#RIF!.$#RIF!$#RIF!</v>
      </c>
      <c r="AJ8" t="str">
        <f t="shared" si="6"/>
        <v>$#RIF!.$#RIF!$#RIF! $#RIF!.$#RIF!$#RIF!</v>
      </c>
    </row>
    <row r="9" spans="1:36" ht="17.45" customHeight="1" x14ac:dyDescent="0.25">
      <c r="A9" s="73" t="str">
        <f>"$#RIF!.$#RIF!$4"</f>
        <v>$#RIF!.$#RIF!$4</v>
      </c>
      <c r="B9" t="str">
        <f>"$#RIF!.$#RIF!$5"</f>
        <v>$#RIF!.$#RIF!$5</v>
      </c>
      <c r="C9" t="str">
        <f>"$#RIF!.$#RIF!$6"</f>
        <v>$#RIF!.$#RIF!$6</v>
      </c>
      <c r="D9" t="str">
        <f t="shared" si="9"/>
        <v>$#RIF!.$#RIF!$#RIF!</v>
      </c>
      <c r="E9" t="str">
        <f t="shared" si="9"/>
        <v>$#RIF!.$#RIF!$#RIF!</v>
      </c>
      <c r="F9" t="str">
        <f t="shared" si="9"/>
        <v>$#RIF!.$#RIF!$#RIF!</v>
      </c>
      <c r="G9" t="str">
        <f t="shared" si="9"/>
        <v>$#RIF!.$#RIF!$#RIF!</v>
      </c>
      <c r="H9" t="str">
        <f t="shared" si="9"/>
        <v>$#RIF!.$#RIF!$#RIF!</v>
      </c>
      <c r="I9" t="str">
        <f t="shared" si="9"/>
        <v>$#RIF!.$#RIF!$#RIF!</v>
      </c>
      <c r="J9" t="str">
        <f t="shared" si="9"/>
        <v>$#RIF!.$#RIF!$#RIF!</v>
      </c>
      <c r="K9" t="str">
        <f t="shared" si="9"/>
        <v>$#RIF!.$#RIF!$#RIF!</v>
      </c>
      <c r="L9" t="str">
        <f t="shared" si="9"/>
        <v>$#RIF!.$#RIF!$#RIF!</v>
      </c>
      <c r="M9" t="str">
        <f t="shared" si="9"/>
        <v>$#RIF!.$#RIF!$#RIF!</v>
      </c>
      <c r="N9" t="str">
        <f t="shared" si="10"/>
        <v>$#RIF!.$#RIF!$#RIF!</v>
      </c>
      <c r="O9" t="str">
        <f t="shared" si="10"/>
        <v>$#RIF!.$#RIF!$#RIF!</v>
      </c>
      <c r="P9" t="str">
        <f t="shared" si="10"/>
        <v>$#RIF!.$#RIF!$#RIF!</v>
      </c>
      <c r="Q9" t="str">
        <f t="shared" si="10"/>
        <v>$#RIF!.$#RIF!$#RIF!</v>
      </c>
      <c r="R9" t="str">
        <f t="shared" si="10"/>
        <v>$#RIF!.$#RIF!$#RIF!</v>
      </c>
      <c r="S9" s="74" t="str">
        <f t="shared" si="10"/>
        <v>$#RIF!.$#RIF!$#RIF!</v>
      </c>
      <c r="T9" s="75" t="str">
        <f t="shared" si="10"/>
        <v>$#RIF!.$#RIF!$#RIF!</v>
      </c>
      <c r="U9" t="str">
        <f t="shared" si="10"/>
        <v>$#RIF!.$#RIF!$#RIF!</v>
      </c>
      <c r="V9" t="str">
        <f t="shared" si="10"/>
        <v>$#RIF!.$#RIF!$#RIF!</v>
      </c>
      <c r="W9" t="str">
        <f t="shared" si="10"/>
        <v>$#RIF!.$#RIF!$#RIF!</v>
      </c>
      <c r="X9" t="str">
        <f t="shared" si="10"/>
        <v>$#RIF!.$#RIF!$#RIF!</v>
      </c>
      <c r="Y9" t="str">
        <f t="shared" si="10"/>
        <v>$#RIF!.$#RIF!$#RIF!</v>
      </c>
      <c r="Z9" t="str">
        <f t="shared" si="10"/>
        <v>$#RIF!.$#RIF!$#RIF!</v>
      </c>
      <c r="AA9" t="str">
        <f t="shared" si="10"/>
        <v>$#RIF!.$#RIF!$#RIF!</v>
      </c>
      <c r="AB9" t="str">
        <f t="shared" si="10"/>
        <v>$#RIF!.$#RIF!$#RIF!</v>
      </c>
      <c r="AC9" t="e">
        <f>#N/A</f>
        <v>#N/A</v>
      </c>
      <c r="AD9" t="str">
        <f t="shared" si="11"/>
        <v>$#RIF!.$#RIF!$#RIF!</v>
      </c>
      <c r="AE9" t="str">
        <f t="shared" si="11"/>
        <v>$#RIF!.$#RIF!$#RIF!</v>
      </c>
      <c r="AF9" t="str">
        <f t="shared" si="11"/>
        <v>$#RIF!.$#RIF!$#RIF!</v>
      </c>
      <c r="AG9" t="str">
        <f t="shared" si="4"/>
        <v>$#RIF!.$#RIF!$#RIF! $#RIF!.$#RIF!$#RIF!</v>
      </c>
      <c r="AH9" t="e">
        <f>#N/A</f>
        <v>#N/A</v>
      </c>
      <c r="AI9" t="str">
        <f t="shared" si="5"/>
        <v>$#RIF!.$#RIF!$#RIF!</v>
      </c>
      <c r="AJ9" t="str">
        <f t="shared" si="6"/>
        <v>$#RIF!.$#RIF!$#RIF! $#RIF!.$#RIF!$#RIF!</v>
      </c>
    </row>
    <row r="10" spans="1:36" ht="17.45" customHeight="1" x14ac:dyDescent="0.25">
      <c r="A10" s="73" t="e">
        <f>#REF!</f>
        <v>#REF!</v>
      </c>
      <c r="B10" t="e">
        <f>#REF!</f>
        <v>#REF!</v>
      </c>
      <c r="C10" t="e">
        <f>#REF!</f>
        <v>#REF!</v>
      </c>
      <c r="D10" t="str">
        <f t="shared" ref="D10:AB10" si="12">"$#RIF!.$D$#RIF!"</f>
        <v>$#RIF!.$D$#RIF!</v>
      </c>
      <c r="E10" t="str">
        <f t="shared" si="12"/>
        <v>$#RIF!.$D$#RIF!</v>
      </c>
      <c r="F10" t="str">
        <f t="shared" si="12"/>
        <v>$#RIF!.$D$#RIF!</v>
      </c>
      <c r="G10" t="str">
        <f t="shared" si="12"/>
        <v>$#RIF!.$D$#RIF!</v>
      </c>
      <c r="H10" t="str">
        <f t="shared" si="12"/>
        <v>$#RIF!.$D$#RIF!</v>
      </c>
      <c r="I10" t="str">
        <f t="shared" si="12"/>
        <v>$#RIF!.$D$#RIF!</v>
      </c>
      <c r="J10" t="str">
        <f t="shared" si="12"/>
        <v>$#RIF!.$D$#RIF!</v>
      </c>
      <c r="K10" t="str">
        <f t="shared" si="12"/>
        <v>$#RIF!.$D$#RIF!</v>
      </c>
      <c r="L10" t="str">
        <f t="shared" si="12"/>
        <v>$#RIF!.$D$#RIF!</v>
      </c>
      <c r="M10" t="str">
        <f t="shared" si="12"/>
        <v>$#RIF!.$D$#RIF!</v>
      </c>
      <c r="N10" t="str">
        <f t="shared" si="12"/>
        <v>$#RIF!.$D$#RIF!</v>
      </c>
      <c r="O10" t="str">
        <f t="shared" si="12"/>
        <v>$#RIF!.$D$#RIF!</v>
      </c>
      <c r="P10" t="str">
        <f t="shared" si="12"/>
        <v>$#RIF!.$D$#RIF!</v>
      </c>
      <c r="Q10" t="str">
        <f t="shared" si="12"/>
        <v>$#RIF!.$D$#RIF!</v>
      </c>
      <c r="R10" t="str">
        <f t="shared" si="12"/>
        <v>$#RIF!.$D$#RIF!</v>
      </c>
      <c r="S10" s="74" t="str">
        <f t="shared" si="12"/>
        <v>$#RIF!.$D$#RIF!</v>
      </c>
      <c r="T10" s="75" t="str">
        <f t="shared" si="12"/>
        <v>$#RIF!.$D$#RIF!</v>
      </c>
      <c r="U10" t="str">
        <f t="shared" si="12"/>
        <v>$#RIF!.$D$#RIF!</v>
      </c>
      <c r="V10" t="str">
        <f t="shared" si="12"/>
        <v>$#RIF!.$D$#RIF!</v>
      </c>
      <c r="W10" t="str">
        <f t="shared" si="12"/>
        <v>$#RIF!.$D$#RIF!</v>
      </c>
      <c r="X10" t="str">
        <f t="shared" si="12"/>
        <v>$#RIF!.$D$#RIF!</v>
      </c>
      <c r="Y10" t="str">
        <f t="shared" si="12"/>
        <v>$#RIF!.$D$#RIF!</v>
      </c>
      <c r="Z10" t="str">
        <f t="shared" si="12"/>
        <v>$#RIF!.$D$#RIF!</v>
      </c>
      <c r="AA10" t="str">
        <f t="shared" si="12"/>
        <v>$#RIF!.$D$#RIF!</v>
      </c>
      <c r="AB10" t="str">
        <f t="shared" si="12"/>
        <v>$#RIF!.$D$#RIF!</v>
      </c>
      <c r="AC10" t="e">
        <f>#N/A</f>
        <v>#N/A</v>
      </c>
      <c r="AD10" t="str">
        <f>"$#RIF!.$D$#RIF!"</f>
        <v>$#RIF!.$D$#RIF!</v>
      </c>
      <c r="AE10" t="str">
        <f>"$#RIF!.$D$#RIF!"</f>
        <v>$#RIF!.$D$#RIF!</v>
      </c>
      <c r="AF10" t="str">
        <f>"$#RIF!.$D$#RIF!"</f>
        <v>$#RIF!.$D$#RIF!</v>
      </c>
      <c r="AG10" t="str">
        <f t="shared" si="4"/>
        <v>$#RIF!.$D$#RIF! $#RIF!.$D$#RIF!</v>
      </c>
      <c r="AH10" t="e">
        <f>#N/A</f>
        <v>#N/A</v>
      </c>
      <c r="AI10" t="str">
        <f t="shared" si="5"/>
        <v>$#RIF!.$D$#RIF!</v>
      </c>
      <c r="AJ10" t="str">
        <f t="shared" si="6"/>
        <v>$#RIF!.$D$#RIF! $#RIF!.$D$#RIF!</v>
      </c>
    </row>
    <row r="11" spans="1:36" ht="17.45" customHeight="1" x14ac:dyDescent="0.25">
      <c r="A11" s="73" t="e">
        <f>#REF!</f>
        <v>#REF!</v>
      </c>
      <c r="B11" t="e">
        <f>#REF!</f>
        <v>#REF!</v>
      </c>
      <c r="C11" t="e">
        <f>#REF!</f>
        <v>#REF!</v>
      </c>
      <c r="D11" t="str">
        <f t="shared" ref="D11:AB11" si="13">"$#RIF!.$E$#RIF!"</f>
        <v>$#RIF!.$E$#RIF!</v>
      </c>
      <c r="E11" t="str">
        <f t="shared" si="13"/>
        <v>$#RIF!.$E$#RIF!</v>
      </c>
      <c r="F11" t="str">
        <f t="shared" si="13"/>
        <v>$#RIF!.$E$#RIF!</v>
      </c>
      <c r="G11" t="str">
        <f t="shared" si="13"/>
        <v>$#RIF!.$E$#RIF!</v>
      </c>
      <c r="H11" t="str">
        <f t="shared" si="13"/>
        <v>$#RIF!.$E$#RIF!</v>
      </c>
      <c r="I11" t="str">
        <f t="shared" si="13"/>
        <v>$#RIF!.$E$#RIF!</v>
      </c>
      <c r="J11" t="str">
        <f t="shared" si="13"/>
        <v>$#RIF!.$E$#RIF!</v>
      </c>
      <c r="K11" t="str">
        <f t="shared" si="13"/>
        <v>$#RIF!.$E$#RIF!</v>
      </c>
      <c r="L11" t="str">
        <f t="shared" si="13"/>
        <v>$#RIF!.$E$#RIF!</v>
      </c>
      <c r="M11" t="str">
        <f t="shared" si="13"/>
        <v>$#RIF!.$E$#RIF!</v>
      </c>
      <c r="N11" t="str">
        <f t="shared" si="13"/>
        <v>$#RIF!.$E$#RIF!</v>
      </c>
      <c r="O11" t="str">
        <f t="shared" si="13"/>
        <v>$#RIF!.$E$#RIF!</v>
      </c>
      <c r="P11" t="str">
        <f t="shared" si="13"/>
        <v>$#RIF!.$E$#RIF!</v>
      </c>
      <c r="Q11" t="str">
        <f t="shared" si="13"/>
        <v>$#RIF!.$E$#RIF!</v>
      </c>
      <c r="R11" t="str">
        <f t="shared" si="13"/>
        <v>$#RIF!.$E$#RIF!</v>
      </c>
      <c r="S11" s="74" t="str">
        <f t="shared" si="13"/>
        <v>$#RIF!.$E$#RIF!</v>
      </c>
      <c r="T11" s="75" t="str">
        <f t="shared" si="13"/>
        <v>$#RIF!.$E$#RIF!</v>
      </c>
      <c r="U11" t="str">
        <f t="shared" si="13"/>
        <v>$#RIF!.$E$#RIF!</v>
      </c>
      <c r="V11" t="str">
        <f t="shared" si="13"/>
        <v>$#RIF!.$E$#RIF!</v>
      </c>
      <c r="W11" t="str">
        <f t="shared" si="13"/>
        <v>$#RIF!.$E$#RIF!</v>
      </c>
      <c r="X11" t="str">
        <f t="shared" si="13"/>
        <v>$#RIF!.$E$#RIF!</v>
      </c>
      <c r="Y11" t="str">
        <f t="shared" si="13"/>
        <v>$#RIF!.$E$#RIF!</v>
      </c>
      <c r="Z11" t="str">
        <f t="shared" si="13"/>
        <v>$#RIF!.$E$#RIF!</v>
      </c>
      <c r="AA11" t="str">
        <f t="shared" si="13"/>
        <v>$#RIF!.$E$#RIF!</v>
      </c>
      <c r="AB11" t="str">
        <f t="shared" si="13"/>
        <v>$#RIF!.$E$#RIF!</v>
      </c>
      <c r="AC11" t="e">
        <f>#N/A</f>
        <v>#N/A</v>
      </c>
      <c r="AD11" t="str">
        <f>"$#RIF!.$E$#RIF!"</f>
        <v>$#RIF!.$E$#RIF!</v>
      </c>
      <c r="AE11" t="str">
        <f>"$#RIF!.$E$#RIF!"</f>
        <v>$#RIF!.$E$#RIF!</v>
      </c>
      <c r="AF11" t="str">
        <f>"$#RIF!.$E$#RIF!"</f>
        <v>$#RIF!.$E$#RIF!</v>
      </c>
      <c r="AG11" t="str">
        <f t="shared" si="4"/>
        <v>$#RIF!.$E$#RIF! $#RIF!.$E$#RIF!</v>
      </c>
      <c r="AH11" t="e">
        <f>#N/A</f>
        <v>#N/A</v>
      </c>
      <c r="AI11" t="str">
        <f t="shared" si="5"/>
        <v>$#RIF!.$E$#RIF!</v>
      </c>
      <c r="AJ11" t="str">
        <f t="shared" si="6"/>
        <v>$#RIF!.$E$#RIF! $#RIF!.$E$#RIF!</v>
      </c>
    </row>
    <row r="12" spans="1:36" ht="17.45" customHeight="1" x14ac:dyDescent="0.25">
      <c r="A12" s="73" t="e">
        <f>#REF!</f>
        <v>#REF!</v>
      </c>
      <c r="B12" t="e">
        <f>#REF!</f>
        <v>#REF!</v>
      </c>
      <c r="C12" t="e">
        <f>#REF!</f>
        <v>#REF!</v>
      </c>
      <c r="D12" t="str">
        <f t="shared" ref="D12:AB12" si="14">"$#RIF!.$F$#RIF!"</f>
        <v>$#RIF!.$F$#RIF!</v>
      </c>
      <c r="E12" t="str">
        <f t="shared" si="14"/>
        <v>$#RIF!.$F$#RIF!</v>
      </c>
      <c r="F12" t="str">
        <f t="shared" si="14"/>
        <v>$#RIF!.$F$#RIF!</v>
      </c>
      <c r="G12" t="str">
        <f t="shared" si="14"/>
        <v>$#RIF!.$F$#RIF!</v>
      </c>
      <c r="H12" t="str">
        <f t="shared" si="14"/>
        <v>$#RIF!.$F$#RIF!</v>
      </c>
      <c r="I12" t="str">
        <f t="shared" si="14"/>
        <v>$#RIF!.$F$#RIF!</v>
      </c>
      <c r="J12" t="str">
        <f t="shared" si="14"/>
        <v>$#RIF!.$F$#RIF!</v>
      </c>
      <c r="K12" t="str">
        <f t="shared" si="14"/>
        <v>$#RIF!.$F$#RIF!</v>
      </c>
      <c r="L12" t="str">
        <f t="shared" si="14"/>
        <v>$#RIF!.$F$#RIF!</v>
      </c>
      <c r="M12" t="str">
        <f t="shared" si="14"/>
        <v>$#RIF!.$F$#RIF!</v>
      </c>
      <c r="N12" t="str">
        <f t="shared" si="14"/>
        <v>$#RIF!.$F$#RIF!</v>
      </c>
      <c r="O12" t="str">
        <f t="shared" si="14"/>
        <v>$#RIF!.$F$#RIF!</v>
      </c>
      <c r="P12" t="str">
        <f t="shared" si="14"/>
        <v>$#RIF!.$F$#RIF!</v>
      </c>
      <c r="Q12" t="str">
        <f t="shared" si="14"/>
        <v>$#RIF!.$F$#RIF!</v>
      </c>
      <c r="R12" t="str">
        <f t="shared" si="14"/>
        <v>$#RIF!.$F$#RIF!</v>
      </c>
      <c r="S12" s="74" t="str">
        <f t="shared" si="14"/>
        <v>$#RIF!.$F$#RIF!</v>
      </c>
      <c r="T12" s="75" t="str">
        <f t="shared" si="14"/>
        <v>$#RIF!.$F$#RIF!</v>
      </c>
      <c r="U12" t="str">
        <f t="shared" si="14"/>
        <v>$#RIF!.$F$#RIF!</v>
      </c>
      <c r="V12" t="str">
        <f t="shared" si="14"/>
        <v>$#RIF!.$F$#RIF!</v>
      </c>
      <c r="W12" t="str">
        <f t="shared" si="14"/>
        <v>$#RIF!.$F$#RIF!</v>
      </c>
      <c r="X12" t="str">
        <f t="shared" si="14"/>
        <v>$#RIF!.$F$#RIF!</v>
      </c>
      <c r="Y12" t="str">
        <f t="shared" si="14"/>
        <v>$#RIF!.$F$#RIF!</v>
      </c>
      <c r="Z12" t="str">
        <f t="shared" si="14"/>
        <v>$#RIF!.$F$#RIF!</v>
      </c>
      <c r="AA12" t="str">
        <f t="shared" si="14"/>
        <v>$#RIF!.$F$#RIF!</v>
      </c>
      <c r="AB12" t="str">
        <f t="shared" si="14"/>
        <v>$#RIF!.$F$#RIF!</v>
      </c>
      <c r="AC12" t="e">
        <f>#N/A</f>
        <v>#N/A</v>
      </c>
      <c r="AD12" t="str">
        <f>"$#RIF!.$F$#RIF!"</f>
        <v>$#RIF!.$F$#RIF!</v>
      </c>
      <c r="AE12" t="str">
        <f>"$#RIF!.$F$#RIF!"</f>
        <v>$#RIF!.$F$#RIF!</v>
      </c>
      <c r="AF12" t="str">
        <f>"$#RIF!.$F$#RIF!"</f>
        <v>$#RIF!.$F$#RIF!</v>
      </c>
      <c r="AG12" t="str">
        <f t="shared" si="4"/>
        <v>$#RIF!.$F$#RIF! $#RIF!.$F$#RIF!</v>
      </c>
      <c r="AH12" t="e">
        <f>#N/A</f>
        <v>#N/A</v>
      </c>
      <c r="AI12" t="str">
        <f t="shared" si="5"/>
        <v>$#RIF!.$F$#RIF!</v>
      </c>
      <c r="AJ12" t="str">
        <f t="shared" si="6"/>
        <v>$#RIF!.$F$#RIF! $#RIF!.$F$#RIF!</v>
      </c>
    </row>
    <row r="13" spans="1:36" ht="17.45" customHeight="1" x14ac:dyDescent="0.25">
      <c r="A13" s="73" t="e">
        <f>#REF!</f>
        <v>#REF!</v>
      </c>
      <c r="B13" t="e">
        <f>#REF!</f>
        <v>#REF!</v>
      </c>
      <c r="C13" t="e">
        <f>#REF!</f>
        <v>#REF!</v>
      </c>
      <c r="D13" t="str">
        <f t="shared" ref="D13:AB13" si="15">"$#RIF!.$G$#RIF!"</f>
        <v>$#RIF!.$G$#RIF!</v>
      </c>
      <c r="E13" t="str">
        <f t="shared" si="15"/>
        <v>$#RIF!.$G$#RIF!</v>
      </c>
      <c r="F13" t="str">
        <f t="shared" si="15"/>
        <v>$#RIF!.$G$#RIF!</v>
      </c>
      <c r="G13" t="str">
        <f t="shared" si="15"/>
        <v>$#RIF!.$G$#RIF!</v>
      </c>
      <c r="H13" t="str">
        <f t="shared" si="15"/>
        <v>$#RIF!.$G$#RIF!</v>
      </c>
      <c r="I13" t="str">
        <f t="shared" si="15"/>
        <v>$#RIF!.$G$#RIF!</v>
      </c>
      <c r="J13" t="str">
        <f t="shared" si="15"/>
        <v>$#RIF!.$G$#RIF!</v>
      </c>
      <c r="K13" t="str">
        <f t="shared" si="15"/>
        <v>$#RIF!.$G$#RIF!</v>
      </c>
      <c r="L13" t="str">
        <f t="shared" si="15"/>
        <v>$#RIF!.$G$#RIF!</v>
      </c>
      <c r="M13" t="str">
        <f t="shared" si="15"/>
        <v>$#RIF!.$G$#RIF!</v>
      </c>
      <c r="N13" t="str">
        <f t="shared" si="15"/>
        <v>$#RIF!.$G$#RIF!</v>
      </c>
      <c r="O13" t="str">
        <f t="shared" si="15"/>
        <v>$#RIF!.$G$#RIF!</v>
      </c>
      <c r="P13" t="str">
        <f t="shared" si="15"/>
        <v>$#RIF!.$G$#RIF!</v>
      </c>
      <c r="Q13" t="str">
        <f t="shared" si="15"/>
        <v>$#RIF!.$G$#RIF!</v>
      </c>
      <c r="R13" t="str">
        <f t="shared" si="15"/>
        <v>$#RIF!.$G$#RIF!</v>
      </c>
      <c r="S13" s="74" t="str">
        <f t="shared" si="15"/>
        <v>$#RIF!.$G$#RIF!</v>
      </c>
      <c r="T13" s="75" t="str">
        <f t="shared" si="15"/>
        <v>$#RIF!.$G$#RIF!</v>
      </c>
      <c r="U13" t="str">
        <f t="shared" si="15"/>
        <v>$#RIF!.$G$#RIF!</v>
      </c>
      <c r="V13" t="str">
        <f t="shared" si="15"/>
        <v>$#RIF!.$G$#RIF!</v>
      </c>
      <c r="W13" t="str">
        <f t="shared" si="15"/>
        <v>$#RIF!.$G$#RIF!</v>
      </c>
      <c r="X13" t="str">
        <f t="shared" si="15"/>
        <v>$#RIF!.$G$#RIF!</v>
      </c>
      <c r="Y13" t="str">
        <f t="shared" si="15"/>
        <v>$#RIF!.$G$#RIF!</v>
      </c>
      <c r="Z13" t="str">
        <f t="shared" si="15"/>
        <v>$#RIF!.$G$#RIF!</v>
      </c>
      <c r="AA13" t="str">
        <f t="shared" si="15"/>
        <v>$#RIF!.$G$#RIF!</v>
      </c>
      <c r="AB13" t="str">
        <f t="shared" si="15"/>
        <v>$#RIF!.$G$#RIF!</v>
      </c>
      <c r="AC13" t="e">
        <f>#N/A</f>
        <v>#N/A</v>
      </c>
      <c r="AD13" t="str">
        <f>"$#RIF!.$G$#RIF!"</f>
        <v>$#RIF!.$G$#RIF!</v>
      </c>
      <c r="AE13" t="str">
        <f>"$#RIF!.$G$#RIF!"</f>
        <v>$#RIF!.$G$#RIF!</v>
      </c>
      <c r="AF13" t="str">
        <f>"$#RIF!.$G$#RIF!"</f>
        <v>$#RIF!.$G$#RIF!</v>
      </c>
      <c r="AG13" t="str">
        <f t="shared" si="4"/>
        <v>$#RIF!.$G$#RIF! $#RIF!.$G$#RIF!</v>
      </c>
      <c r="AH13" t="e">
        <f>#N/A</f>
        <v>#N/A</v>
      </c>
      <c r="AI13" t="str">
        <f t="shared" si="5"/>
        <v>$#RIF!.$G$#RIF!</v>
      </c>
      <c r="AJ13" t="str">
        <f t="shared" si="6"/>
        <v>$#RIF!.$G$#RIF! $#RIF!.$G$#RIF!</v>
      </c>
    </row>
  </sheetData>
  <sheetProtection selectLockedCells="1" selectUnlockedCells="1"/>
  <dataValidations disablePrompts="1" xWindow="54157" yWindow="48540" count="1">
    <dataValidation type="list" operator="equal" allowBlank="1" sqref="Z1:Z2">
      <formula1>"$#RIF!.$#RIF!$8:$#RIF!$37"</formula1>
      <formula2>0</formula2>
    </dataValidation>
  </dataValidations>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extLst>
    <ext xmlns:x14="http://schemas.microsoft.com/office/spreadsheetml/2009/9/main" uri="{CCE6A557-97BC-4b89-ADB6-D9C93CAAB3DF}">
      <x14:dataValidations xmlns:xm="http://schemas.microsoft.com/office/excel/2006/main" disablePrompts="1" xWindow="54157" yWindow="48540" count="3">
        <x14:dataValidation type="list" operator="equal" allowBlank="1">
          <x14:formula1>
            <xm:f>Tabelle!$D$2:$D$4</xm:f>
          </x14:formula1>
          <x14:formula2>
            <xm:f>0</xm:f>
          </x14:formula2>
          <xm:sqref>B1:B2 A5:A13</xm:sqref>
        </x14:dataValidation>
        <x14:dataValidation type="list" operator="equal" allowBlank="1">
          <x14:formula1>
            <xm:f>Tabelle!$E$2:$E$8</xm:f>
          </x14:formula1>
          <x14:formula2>
            <xm:f>0</xm:f>
          </x14:formula2>
          <xm:sqref>P1:P2 S5:S13</xm:sqref>
        </x14:dataValidation>
        <x14:dataValidation type="list" operator="equal" allowBlank="1">
          <x14:formula1>
            <xm:f>SdOpTrs!$I$3:$I$7</xm:f>
          </x14:formula1>
          <x14:formula2>
            <xm:f>0</xm:f>
          </x14:formula2>
          <xm:sqref>Q1:Q2 T5:T13</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5">
    <pageSetUpPr fitToPage="1"/>
  </sheetPr>
  <dimension ref="B1:O98"/>
  <sheetViews>
    <sheetView zoomScaleNormal="100" workbookViewId="0"/>
  </sheetViews>
  <sheetFormatPr defaultColWidth="11.7109375" defaultRowHeight="14.1" customHeight="1" x14ac:dyDescent="0.2"/>
  <cols>
    <col min="1" max="1" width="4.7109375" style="1" customWidth="1"/>
    <col min="2" max="2" width="29.140625" style="1" customWidth="1"/>
    <col min="3" max="14" width="9" style="1" customWidth="1"/>
    <col min="15" max="15" width="9.28515625" style="1" customWidth="1"/>
    <col min="16" max="16384" width="11.7109375" style="1"/>
  </cols>
  <sheetData>
    <row r="1" spans="2:15" ht="18" x14ac:dyDescent="0.25">
      <c r="B1" s="77" t="s">
        <v>186</v>
      </c>
    </row>
    <row r="2" spans="2:15" ht="12.75" x14ac:dyDescent="0.2">
      <c r="B2" s="1" t="str">
        <f>+Lavoratore!C4</f>
        <v>Impresa</v>
      </c>
      <c r="C2" s="24">
        <f>+Lavoratore!D4</f>
        <v>0</v>
      </c>
    </row>
    <row r="3" spans="2:15" ht="12.75" x14ac:dyDescent="0.2">
      <c r="B3" s="1" t="str">
        <f>+Lavoratore!C5</f>
        <v xml:space="preserve">Protocollo Numero </v>
      </c>
      <c r="C3" s="24">
        <f>+Lavoratore!D5</f>
        <v>0</v>
      </c>
    </row>
    <row r="4" spans="2:15" ht="13.7" customHeight="1" x14ac:dyDescent="0.2"/>
    <row r="5" spans="2:15" ht="13.7" hidden="1" customHeight="1" x14ac:dyDescent="0.2">
      <c r="B5" s="68" t="s">
        <v>173</v>
      </c>
      <c r="C5" s="78">
        <f>+Lavoratore!D25</f>
        <v>0</v>
      </c>
    </row>
    <row r="6" spans="2:15" ht="13.7" hidden="1" customHeight="1" x14ac:dyDescent="0.2">
      <c r="B6" s="68">
        <f>+Impresa!D5</f>
        <v>0</v>
      </c>
      <c r="C6" s="79"/>
    </row>
    <row r="7" spans="2:15" ht="33.75" x14ac:dyDescent="0.2">
      <c r="B7" s="1" t="s">
        <v>187</v>
      </c>
      <c r="C7" s="80" t="s">
        <v>188</v>
      </c>
      <c r="D7" s="80" t="s">
        <v>189</v>
      </c>
      <c r="E7" s="80" t="s">
        <v>190</v>
      </c>
      <c r="F7" s="80" t="s">
        <v>191</v>
      </c>
      <c r="G7" s="80"/>
      <c r="H7" s="80"/>
    </row>
    <row r="8" spans="2:15" ht="25.5" x14ac:dyDescent="0.2">
      <c r="B8" s="66" t="s">
        <v>192</v>
      </c>
      <c r="C8" s="81">
        <f>+O18</f>
        <v>0</v>
      </c>
      <c r="D8" s="82">
        <f>+O27</f>
        <v>0</v>
      </c>
      <c r="E8" s="82">
        <f>+O36</f>
        <v>0</v>
      </c>
      <c r="F8" s="82">
        <f>+O45</f>
        <v>0</v>
      </c>
    </row>
    <row r="9" spans="2:15" ht="12.75" x14ac:dyDescent="0.2">
      <c r="B9" s="66"/>
      <c r="C9" s="81"/>
    </row>
    <row r="10" spans="2:15" ht="12.75" hidden="1" x14ac:dyDescent="0.2">
      <c r="C10" s="79"/>
    </row>
    <row r="11" spans="2:15" ht="12.75" x14ac:dyDescent="0.2">
      <c r="B11" s="83" t="s">
        <v>193</v>
      </c>
    </row>
    <row r="12" spans="2:15" ht="12.75" x14ac:dyDescent="0.2">
      <c r="C12" s="84">
        <v>1</v>
      </c>
      <c r="D12" s="84">
        <v>2</v>
      </c>
      <c r="E12" s="84">
        <v>3</v>
      </c>
      <c r="F12" s="84">
        <v>4</v>
      </c>
      <c r="G12" s="84">
        <v>5</v>
      </c>
      <c r="H12" s="84">
        <v>6</v>
      </c>
      <c r="I12" s="84">
        <v>7</v>
      </c>
      <c r="J12" s="84">
        <v>8</v>
      </c>
      <c r="K12" s="84">
        <v>9</v>
      </c>
      <c r="L12" s="84">
        <v>10</v>
      </c>
      <c r="M12" s="84">
        <v>11</v>
      </c>
      <c r="N12" s="84">
        <v>12</v>
      </c>
    </row>
    <row r="13" spans="2:15" ht="42.2" customHeight="1" x14ac:dyDescent="0.2">
      <c r="B13" s="65" t="s">
        <v>194</v>
      </c>
      <c r="C13" s="85" t="e">
        <f t="shared" ref="C13:N13" si="0">"Dal "&amp;TEXT(EDATE($C5,-(13-C12)),"gg/mm/aaaa")&amp;" Al "&amp;TEXT(EDATE($C5,-(12-C12))-1,"gg/mm/aaaa")</f>
        <v>#NUM!</v>
      </c>
      <c r="D13" s="85" t="e">
        <f t="shared" si="0"/>
        <v>#NUM!</v>
      </c>
      <c r="E13" s="85" t="e">
        <f t="shared" si="0"/>
        <v>#NUM!</v>
      </c>
      <c r="F13" s="85" t="e">
        <f t="shared" si="0"/>
        <v>#NUM!</v>
      </c>
      <c r="G13" s="85" t="e">
        <f t="shared" si="0"/>
        <v>#NUM!</v>
      </c>
      <c r="H13" s="85" t="e">
        <f t="shared" si="0"/>
        <v>#NUM!</v>
      </c>
      <c r="I13" s="85" t="e">
        <f t="shared" si="0"/>
        <v>#NUM!</v>
      </c>
      <c r="J13" s="85" t="e">
        <f t="shared" si="0"/>
        <v>#NUM!</v>
      </c>
      <c r="K13" s="85" t="e">
        <f t="shared" si="0"/>
        <v>#NUM!</v>
      </c>
      <c r="L13" s="85" t="e">
        <f t="shared" si="0"/>
        <v>#NUM!</v>
      </c>
      <c r="M13" s="85" t="e">
        <f t="shared" si="0"/>
        <v>#NUM!</v>
      </c>
      <c r="N13" s="85" t="e">
        <f t="shared" si="0"/>
        <v>#NUM!</v>
      </c>
      <c r="O13" s="13" t="s">
        <v>195</v>
      </c>
    </row>
    <row r="14" spans="2:15" ht="24" customHeight="1" x14ac:dyDescent="0.2">
      <c r="B14" s="86" t="s">
        <v>196</v>
      </c>
      <c r="C14" s="87">
        <v>0</v>
      </c>
      <c r="D14" s="87">
        <v>0</v>
      </c>
      <c r="E14" s="87">
        <v>0</v>
      </c>
      <c r="F14" s="87">
        <v>0</v>
      </c>
      <c r="G14" s="87">
        <v>0</v>
      </c>
      <c r="H14" s="87">
        <v>0</v>
      </c>
      <c r="I14" s="87">
        <v>0</v>
      </c>
      <c r="J14" s="87">
        <v>0</v>
      </c>
      <c r="K14" s="87">
        <v>0</v>
      </c>
      <c r="L14" s="87">
        <v>0</v>
      </c>
      <c r="M14" s="87">
        <v>0</v>
      </c>
      <c r="N14" s="87">
        <v>0</v>
      </c>
    </row>
    <row r="15" spans="2:15" ht="24" customHeight="1" x14ac:dyDescent="0.2">
      <c r="B15" s="86" t="s">
        <v>197</v>
      </c>
      <c r="C15" s="87">
        <v>0</v>
      </c>
      <c r="D15" s="87">
        <v>0</v>
      </c>
      <c r="E15" s="87">
        <v>0</v>
      </c>
      <c r="F15" s="87">
        <v>0</v>
      </c>
      <c r="G15" s="87">
        <v>0</v>
      </c>
      <c r="H15" s="87">
        <v>0</v>
      </c>
      <c r="I15" s="87">
        <v>0</v>
      </c>
      <c r="J15" s="87">
        <v>0</v>
      </c>
      <c r="K15" s="87">
        <v>0</v>
      </c>
      <c r="L15" s="87">
        <v>0</v>
      </c>
      <c r="M15" s="87">
        <v>0</v>
      </c>
      <c r="N15" s="87">
        <v>0</v>
      </c>
    </row>
    <row r="16" spans="2:15" ht="24" customHeight="1" x14ac:dyDescent="0.2">
      <c r="B16" s="86" t="s">
        <v>198</v>
      </c>
      <c r="C16" s="87">
        <v>0</v>
      </c>
      <c r="D16" s="87">
        <v>0</v>
      </c>
      <c r="E16" s="87">
        <v>0</v>
      </c>
      <c r="F16" s="87">
        <v>0</v>
      </c>
      <c r="G16" s="87">
        <v>0</v>
      </c>
      <c r="H16" s="87">
        <v>0</v>
      </c>
      <c r="I16" s="87">
        <v>0</v>
      </c>
      <c r="J16" s="87">
        <v>0</v>
      </c>
      <c r="K16" s="87">
        <v>0</v>
      </c>
      <c r="L16" s="87">
        <v>0</v>
      </c>
      <c r="M16" s="87">
        <v>0</v>
      </c>
      <c r="N16" s="87">
        <v>0</v>
      </c>
    </row>
    <row r="17" spans="2:15" ht="24" customHeight="1" x14ac:dyDescent="0.2">
      <c r="B17" s="86" t="s">
        <v>199</v>
      </c>
      <c r="C17" s="87">
        <v>0</v>
      </c>
      <c r="D17" s="87">
        <v>0</v>
      </c>
      <c r="E17" s="87">
        <v>0</v>
      </c>
      <c r="F17" s="87">
        <v>0</v>
      </c>
      <c r="G17" s="87">
        <v>0</v>
      </c>
      <c r="H17" s="87">
        <v>0</v>
      </c>
      <c r="I17" s="87">
        <v>0</v>
      </c>
      <c r="J17" s="87">
        <v>0</v>
      </c>
      <c r="K17" s="87">
        <v>0</v>
      </c>
      <c r="L17" s="87">
        <v>0</v>
      </c>
      <c r="M17" s="87">
        <v>0</v>
      </c>
      <c r="N17" s="87">
        <v>0</v>
      </c>
    </row>
    <row r="18" spans="2:15" ht="14.1" customHeight="1" x14ac:dyDescent="0.2">
      <c r="C18" s="88">
        <f t="shared" ref="C18:N18" si="1">SUM(C14:C17)</f>
        <v>0</v>
      </c>
      <c r="D18" s="88">
        <f t="shared" si="1"/>
        <v>0</v>
      </c>
      <c r="E18" s="88">
        <f t="shared" si="1"/>
        <v>0</v>
      </c>
      <c r="F18" s="88">
        <f t="shared" si="1"/>
        <v>0</v>
      </c>
      <c r="G18" s="88">
        <f t="shared" si="1"/>
        <v>0</v>
      </c>
      <c r="H18" s="88">
        <f t="shared" si="1"/>
        <v>0</v>
      </c>
      <c r="I18" s="88">
        <f t="shared" si="1"/>
        <v>0</v>
      </c>
      <c r="J18" s="88">
        <f t="shared" si="1"/>
        <v>0</v>
      </c>
      <c r="K18" s="88">
        <f t="shared" si="1"/>
        <v>0</v>
      </c>
      <c r="L18" s="88">
        <f t="shared" si="1"/>
        <v>0</v>
      </c>
      <c r="M18" s="88">
        <f t="shared" si="1"/>
        <v>0</v>
      </c>
      <c r="N18" s="88">
        <f t="shared" si="1"/>
        <v>0</v>
      </c>
      <c r="O18" s="88">
        <f>SUM(C18:N18)/12</f>
        <v>0</v>
      </c>
    </row>
    <row r="19" spans="2:15" ht="14.1" customHeight="1" x14ac:dyDescent="0.2">
      <c r="C19" s="88"/>
      <c r="D19" s="88"/>
      <c r="E19" s="88"/>
      <c r="F19" s="88"/>
      <c r="G19" s="88"/>
      <c r="H19" s="88"/>
      <c r="I19" s="88"/>
      <c r="J19" s="88"/>
      <c r="K19" s="88"/>
      <c r="L19" s="88"/>
      <c r="M19" s="88"/>
      <c r="N19" s="88"/>
      <c r="O19" s="88"/>
    </row>
    <row r="20" spans="2:15" ht="14.1" hidden="1" customHeight="1" x14ac:dyDescent="0.2"/>
    <row r="21" spans="2:15" ht="14.1" customHeight="1" x14ac:dyDescent="0.2">
      <c r="C21" s="84">
        <v>1</v>
      </c>
      <c r="D21" s="84">
        <v>2</v>
      </c>
      <c r="E21" s="84">
        <v>3</v>
      </c>
      <c r="F21" s="84">
        <v>4</v>
      </c>
      <c r="G21" s="84">
        <v>5</v>
      </c>
      <c r="H21" s="84">
        <v>6</v>
      </c>
      <c r="I21" s="84">
        <v>7</v>
      </c>
      <c r="J21" s="84">
        <v>8</v>
      </c>
      <c r="K21" s="84">
        <v>9</v>
      </c>
      <c r="L21" s="84">
        <v>10</v>
      </c>
      <c r="M21" s="84">
        <v>11</v>
      </c>
      <c r="N21" s="84">
        <v>12</v>
      </c>
    </row>
    <row r="22" spans="2:15" ht="42.2" customHeight="1" x14ac:dyDescent="0.2">
      <c r="B22" s="65" t="s">
        <v>200</v>
      </c>
      <c r="C22" s="85" t="str">
        <f t="shared" ref="C22:N22" si="2">"Dal "&amp;TEXT(EDATE($C5,(C21-1)),"gg/mm/aaaa")&amp;" Al "&amp;TEXT(EDATE($C5,(C21))-1,"gg/mm/aaaa")</f>
        <v>Dal 00/01/1900 Al 30/01/1900</v>
      </c>
      <c r="D22" s="85" t="str">
        <f t="shared" si="2"/>
        <v>Dal 31/01/1900 Al 28/02/1900</v>
      </c>
      <c r="E22" s="85" t="str">
        <f t="shared" si="2"/>
        <v>Dal 29/02/1900 Al 30/03/1900</v>
      </c>
      <c r="F22" s="85" t="str">
        <f t="shared" si="2"/>
        <v>Dal 31/03/1900 Al 29/04/1900</v>
      </c>
      <c r="G22" s="85" t="str">
        <f t="shared" si="2"/>
        <v>Dal 30/04/1900 Al 30/05/1900</v>
      </c>
      <c r="H22" s="85" t="str">
        <f t="shared" si="2"/>
        <v>Dal 31/05/1900 Al 29/06/1900</v>
      </c>
      <c r="I22" s="85" t="str">
        <f t="shared" si="2"/>
        <v>Dal 30/06/1900 Al 30/07/1900</v>
      </c>
      <c r="J22" s="85" t="str">
        <f t="shared" si="2"/>
        <v>Dal 31/07/1900 Al 30/08/1900</v>
      </c>
      <c r="K22" s="85" t="str">
        <f t="shared" si="2"/>
        <v>Dal 31/08/1900 Al 29/09/1900</v>
      </c>
      <c r="L22" s="85" t="str">
        <f t="shared" si="2"/>
        <v>Dal 30/09/1900 Al 30/10/1900</v>
      </c>
      <c r="M22" s="85" t="str">
        <f t="shared" si="2"/>
        <v>Dal 31/10/1900 Al 29/11/1900</v>
      </c>
      <c r="N22" s="85" t="str">
        <f t="shared" si="2"/>
        <v>Dal 30/11/1900 Al 30/12/1900</v>
      </c>
      <c r="O22" s="13" t="s">
        <v>195</v>
      </c>
    </row>
    <row r="23" spans="2:15" ht="24" customHeight="1" x14ac:dyDescent="0.2">
      <c r="B23" s="86" t="s">
        <v>196</v>
      </c>
      <c r="C23" s="87">
        <v>0</v>
      </c>
      <c r="D23" s="87">
        <v>0</v>
      </c>
      <c r="E23" s="87">
        <v>0</v>
      </c>
      <c r="F23" s="87">
        <v>0</v>
      </c>
      <c r="G23" s="87">
        <v>0</v>
      </c>
      <c r="H23" s="87">
        <v>0</v>
      </c>
      <c r="I23" s="87">
        <v>0</v>
      </c>
      <c r="J23" s="87">
        <v>0</v>
      </c>
      <c r="K23" s="87">
        <v>0</v>
      </c>
      <c r="L23" s="87">
        <v>0</v>
      </c>
      <c r="M23" s="87">
        <v>0</v>
      </c>
      <c r="N23" s="87">
        <v>0</v>
      </c>
    </row>
    <row r="24" spans="2:15" ht="24" customHeight="1" x14ac:dyDescent="0.2">
      <c r="B24" s="86" t="s">
        <v>197</v>
      </c>
      <c r="C24" s="87">
        <v>0</v>
      </c>
      <c r="D24" s="87">
        <v>0</v>
      </c>
      <c r="E24" s="87">
        <v>0</v>
      </c>
      <c r="F24" s="87">
        <v>0</v>
      </c>
      <c r="G24" s="87">
        <v>0</v>
      </c>
      <c r="H24" s="87">
        <v>0</v>
      </c>
      <c r="I24" s="87">
        <v>0</v>
      </c>
      <c r="J24" s="87">
        <v>0</v>
      </c>
      <c r="K24" s="87">
        <v>0</v>
      </c>
      <c r="L24" s="87">
        <v>0</v>
      </c>
      <c r="M24" s="87">
        <v>0</v>
      </c>
      <c r="N24" s="87">
        <v>0</v>
      </c>
    </row>
    <row r="25" spans="2:15" ht="24" customHeight="1" x14ac:dyDescent="0.2">
      <c r="B25" s="86" t="s">
        <v>198</v>
      </c>
      <c r="C25" s="87">
        <v>0</v>
      </c>
      <c r="D25" s="87">
        <v>0</v>
      </c>
      <c r="E25" s="87">
        <v>0</v>
      </c>
      <c r="F25" s="87">
        <v>0</v>
      </c>
      <c r="G25" s="87">
        <v>0</v>
      </c>
      <c r="H25" s="87">
        <v>0</v>
      </c>
      <c r="I25" s="87">
        <v>0</v>
      </c>
      <c r="J25" s="87">
        <v>0</v>
      </c>
      <c r="K25" s="87">
        <v>0</v>
      </c>
      <c r="L25" s="87">
        <v>0</v>
      </c>
      <c r="M25" s="87">
        <v>0</v>
      </c>
      <c r="N25" s="87">
        <v>0</v>
      </c>
    </row>
    <row r="26" spans="2:15" ht="23.45" customHeight="1" x14ac:dyDescent="0.2">
      <c r="B26" s="86" t="s">
        <v>199</v>
      </c>
      <c r="C26" s="87">
        <v>0</v>
      </c>
      <c r="D26" s="87">
        <v>0</v>
      </c>
      <c r="E26" s="87">
        <v>0</v>
      </c>
      <c r="F26" s="87">
        <v>0</v>
      </c>
      <c r="G26" s="87">
        <v>0</v>
      </c>
      <c r="H26" s="87">
        <v>0</v>
      </c>
      <c r="I26" s="87">
        <v>0</v>
      </c>
      <c r="J26" s="87">
        <v>0</v>
      </c>
      <c r="K26" s="87">
        <v>0</v>
      </c>
      <c r="L26" s="87">
        <v>0</v>
      </c>
      <c r="M26" s="87">
        <v>0</v>
      </c>
      <c r="N26" s="87">
        <v>0</v>
      </c>
    </row>
    <row r="27" spans="2:15" ht="14.1" customHeight="1" x14ac:dyDescent="0.2">
      <c r="C27" s="88">
        <f t="shared" ref="C27:N27" si="3">SUM(C23:C26)</f>
        <v>0</v>
      </c>
      <c r="D27" s="88">
        <f t="shared" si="3"/>
        <v>0</v>
      </c>
      <c r="E27" s="88">
        <f t="shared" si="3"/>
        <v>0</v>
      </c>
      <c r="F27" s="88">
        <f t="shared" si="3"/>
        <v>0</v>
      </c>
      <c r="G27" s="88">
        <f t="shared" si="3"/>
        <v>0</v>
      </c>
      <c r="H27" s="88">
        <f t="shared" si="3"/>
        <v>0</v>
      </c>
      <c r="I27" s="88">
        <f t="shared" si="3"/>
        <v>0</v>
      </c>
      <c r="J27" s="88">
        <f t="shared" si="3"/>
        <v>0</v>
      </c>
      <c r="K27" s="88">
        <f t="shared" si="3"/>
        <v>0</v>
      </c>
      <c r="L27" s="88">
        <f t="shared" si="3"/>
        <v>0</v>
      </c>
      <c r="M27" s="88">
        <f t="shared" si="3"/>
        <v>0</v>
      </c>
      <c r="N27" s="88">
        <f t="shared" si="3"/>
        <v>0</v>
      </c>
      <c r="O27" s="88">
        <f>IF(O29=0,0,G70/O29)</f>
        <v>0</v>
      </c>
    </row>
    <row r="28" spans="2:15" ht="14.1" customHeight="1" x14ac:dyDescent="0.2">
      <c r="C28" s="89">
        <f t="shared" ref="C28:N28" si="4">EDATE($C$5,(C21))-1</f>
        <v>30</v>
      </c>
      <c r="D28" s="89">
        <f t="shared" si="4"/>
        <v>59</v>
      </c>
      <c r="E28" s="89">
        <f t="shared" si="4"/>
        <v>90</v>
      </c>
      <c r="F28" s="89">
        <f t="shared" si="4"/>
        <v>120</v>
      </c>
      <c r="G28" s="89">
        <f t="shared" si="4"/>
        <v>151</v>
      </c>
      <c r="H28" s="89">
        <f t="shared" si="4"/>
        <v>181</v>
      </c>
      <c r="I28" s="89">
        <f t="shared" si="4"/>
        <v>212</v>
      </c>
      <c r="J28" s="89">
        <f t="shared" si="4"/>
        <v>243</v>
      </c>
      <c r="K28" s="89">
        <f t="shared" si="4"/>
        <v>273</v>
      </c>
      <c r="L28" s="89">
        <f t="shared" si="4"/>
        <v>304</v>
      </c>
      <c r="M28" s="89">
        <f t="shared" si="4"/>
        <v>334</v>
      </c>
      <c r="N28" s="89">
        <f t="shared" si="4"/>
        <v>365</v>
      </c>
      <c r="O28" s="90"/>
    </row>
    <row r="29" spans="2:15" ht="14.1" hidden="1" customHeight="1" x14ac:dyDescent="0.2">
      <c r="C29" s="90">
        <f t="shared" ref="C29:N29" si="5">IF(C28&lt;=$B$6,1,0)</f>
        <v>0</v>
      </c>
      <c r="D29" s="90">
        <f t="shared" si="5"/>
        <v>0</v>
      </c>
      <c r="E29" s="90">
        <f t="shared" si="5"/>
        <v>0</v>
      </c>
      <c r="F29" s="90">
        <f t="shared" si="5"/>
        <v>0</v>
      </c>
      <c r="G29" s="90">
        <f t="shared" si="5"/>
        <v>0</v>
      </c>
      <c r="H29" s="90">
        <f t="shared" si="5"/>
        <v>0</v>
      </c>
      <c r="I29" s="90">
        <f t="shared" si="5"/>
        <v>0</v>
      </c>
      <c r="J29" s="90">
        <f t="shared" si="5"/>
        <v>0</v>
      </c>
      <c r="K29" s="90">
        <f t="shared" si="5"/>
        <v>0</v>
      </c>
      <c r="L29" s="90">
        <f t="shared" si="5"/>
        <v>0</v>
      </c>
      <c r="M29" s="90">
        <f t="shared" si="5"/>
        <v>0</v>
      </c>
      <c r="N29" s="90">
        <f t="shared" si="5"/>
        <v>0</v>
      </c>
      <c r="O29" s="90">
        <f>SUM(C29:N29)</f>
        <v>0</v>
      </c>
    </row>
    <row r="30" spans="2:15" ht="14.1" customHeight="1" x14ac:dyDescent="0.2">
      <c r="C30" s="84">
        <v>1</v>
      </c>
      <c r="D30" s="84">
        <v>2</v>
      </c>
      <c r="E30" s="84">
        <v>3</v>
      </c>
      <c r="F30" s="84">
        <v>4</v>
      </c>
      <c r="G30" s="84">
        <v>5</v>
      </c>
      <c r="H30" s="84">
        <v>6</v>
      </c>
      <c r="I30" s="84">
        <v>7</v>
      </c>
      <c r="J30" s="84">
        <v>8</v>
      </c>
      <c r="K30" s="84">
        <v>9</v>
      </c>
      <c r="L30" s="84">
        <v>10</v>
      </c>
      <c r="M30" s="84">
        <v>11</v>
      </c>
      <c r="N30" s="84">
        <v>12</v>
      </c>
    </row>
    <row r="31" spans="2:15" ht="41.45" customHeight="1" x14ac:dyDescent="0.2">
      <c r="B31" s="65" t="s">
        <v>201</v>
      </c>
      <c r="C31" s="85" t="str">
        <f t="shared" ref="C31:N31" si="6">"Dal "&amp;TEXT(EDATE($C5,(C30+11)),"gg/mm/aaaa")&amp;" Al "&amp;TEXT(EDATE($C5,(C30+12))-1,"gg/mm/aaaa")</f>
        <v>Dal 31/12/1900 Al 30/01/1901</v>
      </c>
      <c r="D31" s="85" t="str">
        <f t="shared" si="6"/>
        <v>Dal 31/01/1901 Al 27/02/1901</v>
      </c>
      <c r="E31" s="85" t="str">
        <f t="shared" si="6"/>
        <v>Dal 28/02/1901 Al 30/03/1901</v>
      </c>
      <c r="F31" s="85" t="str">
        <f t="shared" si="6"/>
        <v>Dal 31/03/1901 Al 29/04/1901</v>
      </c>
      <c r="G31" s="85" t="str">
        <f t="shared" si="6"/>
        <v>Dal 30/04/1901 Al 30/05/1901</v>
      </c>
      <c r="H31" s="85" t="str">
        <f t="shared" si="6"/>
        <v>Dal 31/05/1901 Al 29/06/1901</v>
      </c>
      <c r="I31" s="85" t="str">
        <f t="shared" si="6"/>
        <v>Dal 30/06/1901 Al 30/07/1901</v>
      </c>
      <c r="J31" s="85" t="str">
        <f t="shared" si="6"/>
        <v>Dal 31/07/1901 Al 30/08/1901</v>
      </c>
      <c r="K31" s="85" t="str">
        <f t="shared" si="6"/>
        <v>Dal 31/08/1901 Al 29/09/1901</v>
      </c>
      <c r="L31" s="85" t="str">
        <f t="shared" si="6"/>
        <v>Dal 30/09/1901 Al 30/10/1901</v>
      </c>
      <c r="M31" s="85" t="str">
        <f t="shared" si="6"/>
        <v>Dal 31/10/1901 Al 29/11/1901</v>
      </c>
      <c r="N31" s="85" t="str">
        <f t="shared" si="6"/>
        <v>Dal 30/11/1901 Al 30/12/1901</v>
      </c>
      <c r="O31" s="13" t="s">
        <v>195</v>
      </c>
    </row>
    <row r="32" spans="2:15" ht="24" customHeight="1" x14ac:dyDescent="0.2">
      <c r="B32" s="86" t="s">
        <v>196</v>
      </c>
      <c r="C32" s="87">
        <v>0</v>
      </c>
      <c r="D32" s="87">
        <v>0</v>
      </c>
      <c r="E32" s="87">
        <v>0</v>
      </c>
      <c r="F32" s="87">
        <v>0</v>
      </c>
      <c r="G32" s="87">
        <v>0</v>
      </c>
      <c r="H32" s="87">
        <v>0</v>
      </c>
      <c r="I32" s="87">
        <v>0</v>
      </c>
      <c r="J32" s="87">
        <v>0</v>
      </c>
      <c r="K32" s="87">
        <v>0</v>
      </c>
      <c r="L32" s="87">
        <v>0</v>
      </c>
      <c r="M32" s="87">
        <v>0</v>
      </c>
      <c r="N32" s="87">
        <v>0</v>
      </c>
    </row>
    <row r="33" spans="2:15" ht="24" customHeight="1" x14ac:dyDescent="0.2">
      <c r="B33" s="86" t="s">
        <v>197</v>
      </c>
      <c r="C33" s="87">
        <v>0</v>
      </c>
      <c r="D33" s="87">
        <v>0</v>
      </c>
      <c r="E33" s="87">
        <v>0</v>
      </c>
      <c r="F33" s="87">
        <v>0</v>
      </c>
      <c r="G33" s="87">
        <v>0</v>
      </c>
      <c r="H33" s="87">
        <v>0</v>
      </c>
      <c r="I33" s="87">
        <v>0</v>
      </c>
      <c r="J33" s="87">
        <v>0</v>
      </c>
      <c r="K33" s="87">
        <v>0</v>
      </c>
      <c r="L33" s="87">
        <v>0</v>
      </c>
      <c r="M33" s="87">
        <v>0</v>
      </c>
      <c r="N33" s="87">
        <v>0</v>
      </c>
    </row>
    <row r="34" spans="2:15" ht="24" customHeight="1" x14ac:dyDescent="0.2">
      <c r="B34" s="86" t="s">
        <v>198</v>
      </c>
      <c r="C34" s="87">
        <v>0</v>
      </c>
      <c r="D34" s="87">
        <v>0</v>
      </c>
      <c r="E34" s="87">
        <v>0</v>
      </c>
      <c r="F34" s="87">
        <v>0</v>
      </c>
      <c r="G34" s="87">
        <v>0</v>
      </c>
      <c r="H34" s="87">
        <v>0</v>
      </c>
      <c r="I34" s="87">
        <v>0</v>
      </c>
      <c r="J34" s="87">
        <v>0</v>
      </c>
      <c r="K34" s="87">
        <v>0</v>
      </c>
      <c r="L34" s="87">
        <v>0</v>
      </c>
      <c r="M34" s="87">
        <v>0</v>
      </c>
      <c r="N34" s="87">
        <v>0</v>
      </c>
    </row>
    <row r="35" spans="2:15" ht="24" customHeight="1" x14ac:dyDescent="0.2">
      <c r="B35" s="86" t="s">
        <v>199</v>
      </c>
      <c r="C35" s="87">
        <v>0</v>
      </c>
      <c r="D35" s="87">
        <v>0</v>
      </c>
      <c r="E35" s="87">
        <v>0</v>
      </c>
      <c r="F35" s="87">
        <v>0</v>
      </c>
      <c r="G35" s="87">
        <v>0</v>
      </c>
      <c r="H35" s="87">
        <v>0</v>
      </c>
      <c r="I35" s="87">
        <v>0</v>
      </c>
      <c r="J35" s="87">
        <v>0</v>
      </c>
      <c r="K35" s="87">
        <v>0</v>
      </c>
      <c r="L35" s="87">
        <v>0</v>
      </c>
      <c r="M35" s="87">
        <v>0</v>
      </c>
      <c r="N35" s="87">
        <v>0</v>
      </c>
    </row>
    <row r="36" spans="2:15" ht="14.1" customHeight="1" x14ac:dyDescent="0.2">
      <c r="C36" s="88">
        <f t="shared" ref="C36:N36" si="7">SUM(C32:C35)</f>
        <v>0</v>
      </c>
      <c r="D36" s="88">
        <f t="shared" si="7"/>
        <v>0</v>
      </c>
      <c r="E36" s="88">
        <f t="shared" si="7"/>
        <v>0</v>
      </c>
      <c r="F36" s="88">
        <f t="shared" si="7"/>
        <v>0</v>
      </c>
      <c r="G36" s="88">
        <f t="shared" si="7"/>
        <v>0</v>
      </c>
      <c r="H36" s="88">
        <f t="shared" si="7"/>
        <v>0</v>
      </c>
      <c r="I36" s="88">
        <f t="shared" si="7"/>
        <v>0</v>
      </c>
      <c r="J36" s="88">
        <f t="shared" si="7"/>
        <v>0</v>
      </c>
      <c r="K36" s="88">
        <f t="shared" si="7"/>
        <v>0</v>
      </c>
      <c r="L36" s="88">
        <f t="shared" si="7"/>
        <v>0</v>
      </c>
      <c r="M36" s="88">
        <f t="shared" si="7"/>
        <v>0</v>
      </c>
      <c r="N36" s="88">
        <f t="shared" si="7"/>
        <v>0</v>
      </c>
      <c r="O36" s="88">
        <f>IF(O38=0,0,G84/O38)</f>
        <v>0</v>
      </c>
    </row>
    <row r="37" spans="2:15" ht="14.1" customHeight="1" x14ac:dyDescent="0.2">
      <c r="C37" s="89">
        <f t="shared" ref="C37:N37" si="8">EDATE($C$5,(C30+12))-1</f>
        <v>396</v>
      </c>
      <c r="D37" s="89">
        <f t="shared" si="8"/>
        <v>424</v>
      </c>
      <c r="E37" s="89">
        <f t="shared" si="8"/>
        <v>455</v>
      </c>
      <c r="F37" s="89">
        <f t="shared" si="8"/>
        <v>485</v>
      </c>
      <c r="G37" s="89">
        <f t="shared" si="8"/>
        <v>516</v>
      </c>
      <c r="H37" s="89">
        <f t="shared" si="8"/>
        <v>546</v>
      </c>
      <c r="I37" s="89">
        <f t="shared" si="8"/>
        <v>577</v>
      </c>
      <c r="J37" s="89">
        <f t="shared" si="8"/>
        <v>608</v>
      </c>
      <c r="K37" s="89">
        <f t="shared" si="8"/>
        <v>638</v>
      </c>
      <c r="L37" s="89">
        <f t="shared" si="8"/>
        <v>669</v>
      </c>
      <c r="M37" s="89">
        <f t="shared" si="8"/>
        <v>699</v>
      </c>
      <c r="N37" s="89">
        <f t="shared" si="8"/>
        <v>730</v>
      </c>
      <c r="O37" s="90"/>
    </row>
    <row r="38" spans="2:15" ht="14.1" hidden="1" customHeight="1" x14ac:dyDescent="0.2">
      <c r="C38" s="90">
        <f t="shared" ref="C38:N38" si="9">IF(C37&lt;=$B$6,1,0)</f>
        <v>0</v>
      </c>
      <c r="D38" s="90">
        <f t="shared" si="9"/>
        <v>0</v>
      </c>
      <c r="E38" s="90">
        <f t="shared" si="9"/>
        <v>0</v>
      </c>
      <c r="F38" s="90">
        <f t="shared" si="9"/>
        <v>0</v>
      </c>
      <c r="G38" s="90">
        <f t="shared" si="9"/>
        <v>0</v>
      </c>
      <c r="H38" s="90">
        <f t="shared" si="9"/>
        <v>0</v>
      </c>
      <c r="I38" s="90">
        <f t="shared" si="9"/>
        <v>0</v>
      </c>
      <c r="J38" s="90">
        <f t="shared" si="9"/>
        <v>0</v>
      </c>
      <c r="K38" s="90">
        <f t="shared" si="9"/>
        <v>0</v>
      </c>
      <c r="L38" s="90">
        <f t="shared" si="9"/>
        <v>0</v>
      </c>
      <c r="M38" s="90">
        <f t="shared" si="9"/>
        <v>0</v>
      </c>
      <c r="N38" s="90">
        <f t="shared" si="9"/>
        <v>0</v>
      </c>
      <c r="O38" s="90">
        <f>SUM(C38:N38)</f>
        <v>0</v>
      </c>
    </row>
    <row r="39" spans="2:15" ht="14.1" customHeight="1" x14ac:dyDescent="0.2">
      <c r="C39" s="84">
        <v>1</v>
      </c>
      <c r="D39" s="84">
        <v>2</v>
      </c>
      <c r="E39" s="84">
        <v>3</v>
      </c>
      <c r="F39" s="84">
        <v>4</v>
      </c>
      <c r="G39" s="84">
        <v>5</v>
      </c>
      <c r="H39" s="84">
        <v>6</v>
      </c>
      <c r="I39" s="84">
        <v>7</v>
      </c>
      <c r="J39" s="84">
        <v>8</v>
      </c>
      <c r="K39" s="84">
        <v>9</v>
      </c>
      <c r="L39" s="84">
        <v>10</v>
      </c>
      <c r="M39" s="84">
        <v>11</v>
      </c>
      <c r="N39" s="84">
        <v>12</v>
      </c>
    </row>
    <row r="40" spans="2:15" ht="41.45" customHeight="1" x14ac:dyDescent="0.2">
      <c r="B40" s="65" t="s">
        <v>202</v>
      </c>
      <c r="C40" s="85" t="str">
        <f t="shared" ref="C40:N40" si="10">"Dal "&amp;TEXT(EDATE($C5,(C39+23)),"gg/mm/aaaa")&amp;" Al "&amp;TEXT(EDATE($C5,(C39+24))-1,"gg/mm/aaaa")</f>
        <v>Dal 31/12/1901 Al 30/01/1902</v>
      </c>
      <c r="D40" s="85" t="str">
        <f t="shared" si="10"/>
        <v>Dal 31/01/1902 Al 27/02/1902</v>
      </c>
      <c r="E40" s="85" t="str">
        <f t="shared" si="10"/>
        <v>Dal 28/02/1902 Al 30/03/1902</v>
      </c>
      <c r="F40" s="85" t="str">
        <f t="shared" si="10"/>
        <v>Dal 31/03/1902 Al 29/04/1902</v>
      </c>
      <c r="G40" s="85" t="str">
        <f t="shared" si="10"/>
        <v>Dal 30/04/1902 Al 30/05/1902</v>
      </c>
      <c r="H40" s="85" t="str">
        <f t="shared" si="10"/>
        <v>Dal 31/05/1902 Al 29/06/1902</v>
      </c>
      <c r="I40" s="85" t="str">
        <f t="shared" si="10"/>
        <v>Dal 30/06/1902 Al 30/07/1902</v>
      </c>
      <c r="J40" s="85" t="str">
        <f t="shared" si="10"/>
        <v>Dal 31/07/1902 Al 30/08/1902</v>
      </c>
      <c r="K40" s="85" t="str">
        <f t="shared" si="10"/>
        <v>Dal 31/08/1902 Al 29/09/1902</v>
      </c>
      <c r="L40" s="85" t="str">
        <f t="shared" si="10"/>
        <v>Dal 30/09/1902 Al 30/10/1902</v>
      </c>
      <c r="M40" s="85" t="str">
        <f t="shared" si="10"/>
        <v>Dal 31/10/1902 Al 29/11/1902</v>
      </c>
      <c r="N40" s="85" t="str">
        <f t="shared" si="10"/>
        <v>Dal 30/11/1902 Al 30/12/1902</v>
      </c>
      <c r="O40" s="13" t="s">
        <v>195</v>
      </c>
    </row>
    <row r="41" spans="2:15" ht="23.45" customHeight="1" x14ac:dyDescent="0.2">
      <c r="B41" s="86" t="s">
        <v>196</v>
      </c>
      <c r="C41" s="87">
        <v>0</v>
      </c>
      <c r="D41" s="87">
        <v>0</v>
      </c>
      <c r="E41" s="87">
        <v>0</v>
      </c>
      <c r="F41" s="87">
        <v>0</v>
      </c>
      <c r="G41" s="87">
        <v>0</v>
      </c>
      <c r="H41" s="87">
        <v>0</v>
      </c>
      <c r="I41" s="87">
        <v>0</v>
      </c>
      <c r="J41" s="87">
        <v>0</v>
      </c>
      <c r="K41" s="87">
        <v>0</v>
      </c>
      <c r="L41" s="87">
        <v>0</v>
      </c>
      <c r="M41" s="87">
        <v>0</v>
      </c>
      <c r="N41" s="87">
        <v>0</v>
      </c>
    </row>
    <row r="42" spans="2:15" ht="23.45" customHeight="1" x14ac:dyDescent="0.2">
      <c r="B42" s="86" t="s">
        <v>197</v>
      </c>
      <c r="C42" s="87">
        <v>0</v>
      </c>
      <c r="D42" s="87">
        <v>0</v>
      </c>
      <c r="E42" s="87">
        <v>0</v>
      </c>
      <c r="F42" s="87">
        <v>0</v>
      </c>
      <c r="G42" s="87">
        <v>0</v>
      </c>
      <c r="H42" s="87">
        <v>0</v>
      </c>
      <c r="I42" s="87">
        <v>0</v>
      </c>
      <c r="J42" s="87">
        <v>0</v>
      </c>
      <c r="K42" s="87">
        <v>0</v>
      </c>
      <c r="L42" s="87">
        <v>0</v>
      </c>
      <c r="M42" s="87">
        <v>0</v>
      </c>
      <c r="N42" s="87">
        <v>0</v>
      </c>
    </row>
    <row r="43" spans="2:15" ht="23.45" customHeight="1" x14ac:dyDescent="0.2">
      <c r="B43" s="86" t="s">
        <v>198</v>
      </c>
      <c r="C43" s="87">
        <v>0</v>
      </c>
      <c r="D43" s="87">
        <v>0</v>
      </c>
      <c r="E43" s="87">
        <v>0</v>
      </c>
      <c r="F43" s="87">
        <v>0</v>
      </c>
      <c r="G43" s="87">
        <v>0</v>
      </c>
      <c r="H43" s="87">
        <v>0</v>
      </c>
      <c r="I43" s="87">
        <v>0</v>
      </c>
      <c r="J43" s="87">
        <v>0</v>
      </c>
      <c r="K43" s="87">
        <v>0</v>
      </c>
      <c r="L43" s="87">
        <v>0</v>
      </c>
      <c r="M43" s="87">
        <v>0</v>
      </c>
      <c r="N43" s="87">
        <v>0</v>
      </c>
    </row>
    <row r="44" spans="2:15" ht="23.45" customHeight="1" x14ac:dyDescent="0.2">
      <c r="B44" s="86" t="s">
        <v>199</v>
      </c>
      <c r="C44" s="87">
        <v>0</v>
      </c>
      <c r="D44" s="87">
        <v>0</v>
      </c>
      <c r="E44" s="87">
        <v>0</v>
      </c>
      <c r="F44" s="87">
        <v>0</v>
      </c>
      <c r="G44" s="87">
        <v>0</v>
      </c>
      <c r="H44" s="87">
        <v>0</v>
      </c>
      <c r="I44" s="87">
        <v>0</v>
      </c>
      <c r="J44" s="87">
        <v>0</v>
      </c>
      <c r="K44" s="87">
        <v>0</v>
      </c>
      <c r="L44" s="87">
        <v>0</v>
      </c>
      <c r="M44" s="87">
        <v>0</v>
      </c>
      <c r="N44" s="87">
        <v>0</v>
      </c>
    </row>
    <row r="45" spans="2:15" ht="14.1" customHeight="1" x14ac:dyDescent="0.2">
      <c r="C45" s="88">
        <f t="shared" ref="C45:N45" si="11">SUM(C41:C44)</f>
        <v>0</v>
      </c>
      <c r="D45" s="88">
        <f t="shared" si="11"/>
        <v>0</v>
      </c>
      <c r="E45" s="88">
        <f t="shared" si="11"/>
        <v>0</v>
      </c>
      <c r="F45" s="88">
        <f t="shared" si="11"/>
        <v>0</v>
      </c>
      <c r="G45" s="88">
        <f t="shared" si="11"/>
        <v>0</v>
      </c>
      <c r="H45" s="88">
        <f t="shared" si="11"/>
        <v>0</v>
      </c>
      <c r="I45" s="88">
        <f t="shared" si="11"/>
        <v>0</v>
      </c>
      <c r="J45" s="88">
        <f t="shared" si="11"/>
        <v>0</v>
      </c>
      <c r="K45" s="88">
        <f t="shared" si="11"/>
        <v>0</v>
      </c>
      <c r="L45" s="88">
        <f t="shared" si="11"/>
        <v>0</v>
      </c>
      <c r="M45" s="88">
        <f t="shared" si="11"/>
        <v>0</v>
      </c>
      <c r="N45" s="88">
        <f t="shared" si="11"/>
        <v>0</v>
      </c>
      <c r="O45" s="88">
        <f>IF(O47=0,0,G98/O47)</f>
        <v>0</v>
      </c>
    </row>
    <row r="46" spans="2:15" ht="14.1" customHeight="1" x14ac:dyDescent="0.2">
      <c r="C46" s="89">
        <f t="shared" ref="C46:N46" si="12">EDATE($C$5,(C39+24))-1</f>
        <v>761</v>
      </c>
      <c r="D46" s="89">
        <f t="shared" si="12"/>
        <v>789</v>
      </c>
      <c r="E46" s="89">
        <f t="shared" si="12"/>
        <v>820</v>
      </c>
      <c r="F46" s="89">
        <f t="shared" si="12"/>
        <v>850</v>
      </c>
      <c r="G46" s="89">
        <f t="shared" si="12"/>
        <v>881</v>
      </c>
      <c r="H46" s="89">
        <f t="shared" si="12"/>
        <v>911</v>
      </c>
      <c r="I46" s="89">
        <f t="shared" si="12"/>
        <v>942</v>
      </c>
      <c r="J46" s="89">
        <f t="shared" si="12"/>
        <v>973</v>
      </c>
      <c r="K46" s="89">
        <f t="shared" si="12"/>
        <v>1003</v>
      </c>
      <c r="L46" s="89">
        <f t="shared" si="12"/>
        <v>1034</v>
      </c>
      <c r="M46" s="89">
        <f t="shared" si="12"/>
        <v>1064</v>
      </c>
      <c r="N46" s="89">
        <f t="shared" si="12"/>
        <v>1095</v>
      </c>
      <c r="O46" s="90"/>
    </row>
    <row r="47" spans="2:15" ht="14.1" customHeight="1" x14ac:dyDescent="0.2">
      <c r="C47" s="90">
        <f t="shared" ref="C47:N47" si="13">IF(C46&lt;=$B$6,1,0)</f>
        <v>0</v>
      </c>
      <c r="D47" s="90">
        <f t="shared" si="13"/>
        <v>0</v>
      </c>
      <c r="E47" s="90">
        <f t="shared" si="13"/>
        <v>0</v>
      </c>
      <c r="F47" s="90">
        <f t="shared" si="13"/>
        <v>0</v>
      </c>
      <c r="G47" s="90">
        <f t="shared" si="13"/>
        <v>0</v>
      </c>
      <c r="H47" s="90">
        <f t="shared" si="13"/>
        <v>0</v>
      </c>
      <c r="I47" s="90">
        <f t="shared" si="13"/>
        <v>0</v>
      </c>
      <c r="J47" s="90">
        <f t="shared" si="13"/>
        <v>0</v>
      </c>
      <c r="K47" s="90">
        <f t="shared" si="13"/>
        <v>0</v>
      </c>
      <c r="L47" s="90">
        <f t="shared" si="13"/>
        <v>0</v>
      </c>
      <c r="M47" s="90">
        <f t="shared" si="13"/>
        <v>0</v>
      </c>
      <c r="N47" s="90">
        <f t="shared" si="13"/>
        <v>0</v>
      </c>
      <c r="O47" s="90">
        <f>SUM(C47:N47)</f>
        <v>0</v>
      </c>
    </row>
    <row r="48" spans="2:15" ht="14.1" customHeight="1" x14ac:dyDescent="0.2">
      <c r="C48" s="88"/>
      <c r="D48" s="88"/>
      <c r="E48" s="88"/>
      <c r="F48" s="88"/>
      <c r="G48" s="88"/>
      <c r="H48" s="88"/>
      <c r="I48" s="88"/>
      <c r="J48" s="88"/>
      <c r="K48" s="88"/>
      <c r="L48" s="88"/>
      <c r="M48" s="88"/>
      <c r="N48" s="88"/>
      <c r="O48" s="88"/>
    </row>
    <row r="49" spans="2:15" ht="14.1" customHeight="1" x14ac:dyDescent="0.2">
      <c r="C49" s="88"/>
      <c r="D49" s="88"/>
      <c r="E49" s="88"/>
      <c r="F49" s="88"/>
      <c r="G49" s="88"/>
      <c r="H49" s="88"/>
      <c r="I49" s="88"/>
      <c r="J49" s="88"/>
      <c r="K49" s="88"/>
      <c r="L49" s="88"/>
      <c r="M49" s="88"/>
      <c r="N49" s="88"/>
      <c r="O49" s="88"/>
    </row>
    <row r="50" spans="2:15" ht="14.1" customHeight="1" x14ac:dyDescent="0.2">
      <c r="C50" s="88"/>
      <c r="D50" s="88"/>
      <c r="E50" s="88"/>
      <c r="F50" s="88"/>
      <c r="G50" s="88"/>
      <c r="H50" s="88"/>
      <c r="I50" s="88"/>
      <c r="J50" s="88"/>
      <c r="K50" s="88"/>
      <c r="L50" s="88"/>
      <c r="M50" s="88"/>
      <c r="N50" s="88"/>
      <c r="O50" s="88"/>
    </row>
    <row r="51" spans="2:15" ht="14.1" customHeight="1" x14ac:dyDescent="0.2">
      <c r="C51" s="88"/>
      <c r="D51" s="88"/>
      <c r="E51" s="88"/>
      <c r="F51" s="88"/>
      <c r="G51" s="88"/>
      <c r="H51" s="88"/>
      <c r="I51" s="88"/>
      <c r="J51" s="88"/>
      <c r="K51" s="88"/>
      <c r="L51" s="88"/>
      <c r="M51" s="88"/>
      <c r="N51" s="88"/>
      <c r="O51" s="88"/>
    </row>
    <row r="52" spans="2:15" ht="14.1" customHeight="1" x14ac:dyDescent="0.2">
      <c r="C52" s="88"/>
      <c r="D52" s="88"/>
      <c r="E52" s="88"/>
      <c r="F52" s="88"/>
      <c r="G52" s="88"/>
      <c r="H52" s="88"/>
      <c r="I52" s="88"/>
      <c r="J52" s="88"/>
      <c r="K52" s="88"/>
      <c r="L52" s="88"/>
      <c r="M52" s="88"/>
      <c r="N52" s="88"/>
      <c r="O52" s="88"/>
    </row>
    <row r="57" spans="2:15" ht="12.75" x14ac:dyDescent="0.2"/>
    <row r="58" spans="2:15" ht="15" x14ac:dyDescent="0.25">
      <c r="B58"/>
      <c r="C58"/>
      <c r="D58"/>
    </row>
    <row r="59" spans="2:15" ht="15" x14ac:dyDescent="0.25">
      <c r="B59"/>
      <c r="C59"/>
      <c r="D59" s="89">
        <f>CalcoloULA!$C$28</f>
        <v>30</v>
      </c>
      <c r="E59" s="90">
        <f>CalcoloULA!$C$29</f>
        <v>0</v>
      </c>
      <c r="F59" s="90">
        <f>CalcoloULA!$C$27</f>
        <v>0</v>
      </c>
      <c r="G59" s="68"/>
    </row>
    <row r="60" spans="2:15" ht="15" x14ac:dyDescent="0.25">
      <c r="B60"/>
      <c r="C60"/>
      <c r="D60" s="89">
        <f>CalcoloULA!$D$28</f>
        <v>59</v>
      </c>
      <c r="E60" s="90">
        <f>CalcoloULA!$D$29</f>
        <v>0</v>
      </c>
      <c r="F60" s="90">
        <f>CalcoloULA!$D$27</f>
        <v>0</v>
      </c>
      <c r="G60" s="68"/>
    </row>
    <row r="61" spans="2:15" ht="15" x14ac:dyDescent="0.25">
      <c r="B61"/>
      <c r="C61"/>
      <c r="D61" s="89">
        <f>CalcoloULA!$E$28</f>
        <v>90</v>
      </c>
      <c r="E61" s="90">
        <f>CalcoloULA!$E$29</f>
        <v>0</v>
      </c>
      <c r="F61" s="90">
        <f>CalcoloULA!$E$27</f>
        <v>0</v>
      </c>
      <c r="G61" s="68"/>
    </row>
    <row r="62" spans="2:15" ht="15" x14ac:dyDescent="0.25">
      <c r="B62"/>
      <c r="C62"/>
      <c r="D62" s="89">
        <f>CalcoloULA!$F$28</f>
        <v>120</v>
      </c>
      <c r="E62" s="90">
        <f>CalcoloULA!$F$29</f>
        <v>0</v>
      </c>
      <c r="F62" s="90">
        <f>CalcoloULA!$F$27</f>
        <v>0</v>
      </c>
      <c r="G62" s="68"/>
    </row>
    <row r="63" spans="2:15" ht="15" x14ac:dyDescent="0.25">
      <c r="B63"/>
      <c r="C63"/>
      <c r="D63" s="89">
        <f>CalcoloULA!$G$28</f>
        <v>151</v>
      </c>
      <c r="E63" s="90">
        <f>CalcoloULA!$G$29</f>
        <v>0</v>
      </c>
      <c r="F63" s="90">
        <f>CalcoloULA!$G$27</f>
        <v>0</v>
      </c>
      <c r="G63" s="68"/>
    </row>
    <row r="64" spans="2:15" ht="15" x14ac:dyDescent="0.25">
      <c r="B64"/>
      <c r="C64"/>
      <c r="D64" s="89">
        <f>CalcoloULA!$H$28</f>
        <v>181</v>
      </c>
      <c r="E64" s="90">
        <f>CalcoloULA!$H$29</f>
        <v>0</v>
      </c>
      <c r="F64" s="90">
        <f>CalcoloULA!$H$27</f>
        <v>0</v>
      </c>
      <c r="G64" s="68"/>
    </row>
    <row r="65" spans="2:7" ht="15" x14ac:dyDescent="0.25">
      <c r="B65"/>
      <c r="C65"/>
      <c r="D65" s="89">
        <f>CalcoloULA!$I$28</f>
        <v>212</v>
      </c>
      <c r="E65" s="90">
        <f>CalcoloULA!$I$29</f>
        <v>0</v>
      </c>
      <c r="F65" s="90">
        <f>CalcoloULA!$I$27</f>
        <v>0</v>
      </c>
      <c r="G65" s="68"/>
    </row>
    <row r="66" spans="2:7" ht="15" x14ac:dyDescent="0.25">
      <c r="B66"/>
      <c r="C66"/>
      <c r="D66" s="89">
        <f>CalcoloULA!$J$28</f>
        <v>243</v>
      </c>
      <c r="E66" s="90">
        <f>CalcoloULA!$J$29</f>
        <v>0</v>
      </c>
      <c r="F66" s="90">
        <f>CalcoloULA!$J$27</f>
        <v>0</v>
      </c>
      <c r="G66" s="68"/>
    </row>
    <row r="67" spans="2:7" ht="15" x14ac:dyDescent="0.25">
      <c r="B67"/>
      <c r="C67"/>
      <c r="D67" s="89">
        <f>CalcoloULA!$K$28</f>
        <v>273</v>
      </c>
      <c r="E67" s="90">
        <f>CalcoloULA!$K$29</f>
        <v>0</v>
      </c>
      <c r="F67" s="90">
        <f>CalcoloULA!$K$27</f>
        <v>0</v>
      </c>
      <c r="G67" s="68"/>
    </row>
    <row r="68" spans="2:7" ht="15" x14ac:dyDescent="0.25">
      <c r="B68"/>
      <c r="C68"/>
      <c r="D68" s="89">
        <f>CalcoloULA!$L$28</f>
        <v>304</v>
      </c>
      <c r="E68" s="90">
        <f>CalcoloULA!$L$29</f>
        <v>0</v>
      </c>
      <c r="F68" s="90">
        <f>CalcoloULA!$L$27</f>
        <v>0</v>
      </c>
      <c r="G68" s="68"/>
    </row>
    <row r="69" spans="2:7" ht="15" x14ac:dyDescent="0.25">
      <c r="B69"/>
      <c r="C69"/>
      <c r="D69" s="89">
        <f>CalcoloULA!$M$28</f>
        <v>334</v>
      </c>
      <c r="E69" s="90">
        <f>CalcoloULA!$M$29</f>
        <v>0</v>
      </c>
      <c r="F69" s="90">
        <f>CalcoloULA!$M$27</f>
        <v>0</v>
      </c>
      <c r="G69" s="68"/>
    </row>
    <row r="70" spans="2:7" ht="15" x14ac:dyDescent="0.25">
      <c r="C70"/>
      <c r="D70" s="89">
        <f>CalcoloULA!$N$28</f>
        <v>365</v>
      </c>
      <c r="E70" s="90">
        <f>CalcoloULA!$N$29</f>
        <v>0</v>
      </c>
      <c r="F70" s="90">
        <f>CalcoloULA!$N$27</f>
        <v>0</v>
      </c>
      <c r="G70" s="91">
        <f>SUMIF(E59:E70,1,F59:F70)</f>
        <v>0</v>
      </c>
    </row>
    <row r="71" spans="2:7" ht="15" x14ac:dyDescent="0.25">
      <c r="C71"/>
      <c r="D71" s="68"/>
      <c r="E71" s="68"/>
      <c r="F71" s="68"/>
      <c r="G71" s="68"/>
    </row>
    <row r="72" spans="2:7" ht="15" x14ac:dyDescent="0.25">
      <c r="C72"/>
      <c r="D72" s="68"/>
      <c r="E72" s="68"/>
      <c r="F72" s="68"/>
      <c r="G72" s="68"/>
    </row>
    <row r="73" spans="2:7" ht="15" x14ac:dyDescent="0.25">
      <c r="C73"/>
      <c r="D73" s="89">
        <f>CalcoloULA!$C$37</f>
        <v>396</v>
      </c>
      <c r="E73" s="90">
        <f>CalcoloULA!$C$38</f>
        <v>0</v>
      </c>
      <c r="F73" s="90">
        <f>CalcoloULA!$C$36</f>
        <v>0</v>
      </c>
      <c r="G73" s="68"/>
    </row>
    <row r="74" spans="2:7" ht="15" x14ac:dyDescent="0.25">
      <c r="C74"/>
      <c r="D74" s="89">
        <f>CalcoloULA!$D$37</f>
        <v>424</v>
      </c>
      <c r="E74" s="90">
        <f>CalcoloULA!$D$38</f>
        <v>0</v>
      </c>
      <c r="F74" s="90">
        <f>CalcoloULA!$D$36</f>
        <v>0</v>
      </c>
      <c r="G74" s="68"/>
    </row>
    <row r="75" spans="2:7" ht="15" x14ac:dyDescent="0.25">
      <c r="C75"/>
      <c r="D75" s="89">
        <f>CalcoloULA!$E$37</f>
        <v>455</v>
      </c>
      <c r="E75" s="90">
        <f>CalcoloULA!$E$38</f>
        <v>0</v>
      </c>
      <c r="F75" s="90">
        <f>CalcoloULA!$E$36</f>
        <v>0</v>
      </c>
      <c r="G75" s="68"/>
    </row>
    <row r="76" spans="2:7" ht="15" x14ac:dyDescent="0.25">
      <c r="C76"/>
      <c r="D76" s="89">
        <f>CalcoloULA!$F$37</f>
        <v>485</v>
      </c>
      <c r="E76" s="90">
        <f>CalcoloULA!$F$38</f>
        <v>0</v>
      </c>
      <c r="F76" s="90">
        <f>CalcoloULA!$F$36</f>
        <v>0</v>
      </c>
      <c r="G76" s="68"/>
    </row>
    <row r="77" spans="2:7" ht="15" x14ac:dyDescent="0.25">
      <c r="C77"/>
      <c r="D77" s="89">
        <f>CalcoloULA!$G$37</f>
        <v>516</v>
      </c>
      <c r="E77" s="90">
        <f>CalcoloULA!$G$38</f>
        <v>0</v>
      </c>
      <c r="F77" s="90">
        <f>CalcoloULA!$G$36</f>
        <v>0</v>
      </c>
      <c r="G77" s="68"/>
    </row>
    <row r="78" spans="2:7" ht="15" x14ac:dyDescent="0.25">
      <c r="C78"/>
      <c r="D78" s="89">
        <f>CalcoloULA!$H$37</f>
        <v>546</v>
      </c>
      <c r="E78" s="90">
        <f>CalcoloULA!$H$38</f>
        <v>0</v>
      </c>
      <c r="F78" s="90">
        <f>CalcoloULA!$H$36</f>
        <v>0</v>
      </c>
      <c r="G78" s="68"/>
    </row>
    <row r="79" spans="2:7" ht="15" x14ac:dyDescent="0.25">
      <c r="C79"/>
      <c r="D79" s="89">
        <f>CalcoloULA!$I$37</f>
        <v>577</v>
      </c>
      <c r="E79" s="90">
        <f>CalcoloULA!$I$38</f>
        <v>0</v>
      </c>
      <c r="F79" s="90">
        <f>CalcoloULA!$I$36</f>
        <v>0</v>
      </c>
      <c r="G79" s="68"/>
    </row>
    <row r="80" spans="2:7" ht="15" x14ac:dyDescent="0.25">
      <c r="C80"/>
      <c r="D80" s="89">
        <f>CalcoloULA!$J$37</f>
        <v>608</v>
      </c>
      <c r="E80" s="90">
        <f>CalcoloULA!$J$38</f>
        <v>0</v>
      </c>
      <c r="F80" s="90">
        <f>CalcoloULA!$J$36</f>
        <v>0</v>
      </c>
      <c r="G80" s="68"/>
    </row>
    <row r="81" spans="3:7" ht="15" x14ac:dyDescent="0.25">
      <c r="C81"/>
      <c r="D81" s="89">
        <f>CalcoloULA!$K$37</f>
        <v>638</v>
      </c>
      <c r="E81" s="90">
        <f>CalcoloULA!$K$38</f>
        <v>0</v>
      </c>
      <c r="F81" s="90">
        <f>CalcoloULA!$K$36</f>
        <v>0</v>
      </c>
      <c r="G81" s="68"/>
    </row>
    <row r="82" spans="3:7" ht="15" x14ac:dyDescent="0.25">
      <c r="C82"/>
      <c r="D82" s="89">
        <f>CalcoloULA!$L$37</f>
        <v>669</v>
      </c>
      <c r="E82" s="90">
        <f>CalcoloULA!$L$38</f>
        <v>0</v>
      </c>
      <c r="F82" s="90">
        <f>CalcoloULA!$L$36</f>
        <v>0</v>
      </c>
      <c r="G82" s="68"/>
    </row>
    <row r="83" spans="3:7" ht="15" x14ac:dyDescent="0.25">
      <c r="C83"/>
      <c r="D83" s="89">
        <f>CalcoloULA!$M$37</f>
        <v>699</v>
      </c>
      <c r="E83" s="90">
        <f>CalcoloULA!$M$38</f>
        <v>0</v>
      </c>
      <c r="F83" s="90">
        <f>CalcoloULA!$M$36</f>
        <v>0</v>
      </c>
      <c r="G83" s="68"/>
    </row>
    <row r="84" spans="3:7" ht="15" x14ac:dyDescent="0.25">
      <c r="C84"/>
      <c r="D84" s="89">
        <f>CalcoloULA!$N$37</f>
        <v>730</v>
      </c>
      <c r="E84" s="90">
        <f>CalcoloULA!$N$38</f>
        <v>0</v>
      </c>
      <c r="F84" s="90">
        <f>CalcoloULA!$N$36</f>
        <v>0</v>
      </c>
      <c r="G84" s="91">
        <f>SUMIF(E73:E84,1,F73:F84)</f>
        <v>0</v>
      </c>
    </row>
    <row r="85" spans="3:7" ht="15" x14ac:dyDescent="0.25">
      <c r="C85"/>
      <c r="D85" s="68"/>
      <c r="E85" s="68"/>
      <c r="F85" s="68"/>
      <c r="G85" s="68"/>
    </row>
    <row r="86" spans="3:7" ht="15" x14ac:dyDescent="0.25">
      <c r="C86"/>
      <c r="D86" s="68"/>
      <c r="E86" s="68"/>
      <c r="F86" s="68"/>
      <c r="G86" s="68"/>
    </row>
    <row r="87" spans="3:7" ht="15" x14ac:dyDescent="0.25">
      <c r="C87"/>
      <c r="D87" s="89">
        <f>CalcoloULA!$C$46</f>
        <v>761</v>
      </c>
      <c r="E87" s="90">
        <f>CalcoloULA!$C$47</f>
        <v>0</v>
      </c>
      <c r="F87" s="90">
        <f>CalcoloULA!$C$45</f>
        <v>0</v>
      </c>
      <c r="G87" s="68"/>
    </row>
    <row r="88" spans="3:7" ht="15" x14ac:dyDescent="0.25">
      <c r="C88"/>
      <c r="D88" s="89">
        <f>CalcoloULA!$D$46</f>
        <v>789</v>
      </c>
      <c r="E88" s="90">
        <f>CalcoloULA!$D$47</f>
        <v>0</v>
      </c>
      <c r="F88" s="90">
        <f>CalcoloULA!$D$45</f>
        <v>0</v>
      </c>
      <c r="G88" s="68"/>
    </row>
    <row r="89" spans="3:7" ht="15" x14ac:dyDescent="0.25">
      <c r="C89"/>
      <c r="D89" s="89">
        <f>CalcoloULA!$E$46</f>
        <v>820</v>
      </c>
      <c r="E89" s="90">
        <f>CalcoloULA!$E$47</f>
        <v>0</v>
      </c>
      <c r="F89" s="90">
        <f>CalcoloULA!$E$45</f>
        <v>0</v>
      </c>
      <c r="G89" s="68"/>
    </row>
    <row r="90" spans="3:7" ht="15" x14ac:dyDescent="0.25">
      <c r="C90"/>
      <c r="D90" s="89">
        <f>CalcoloULA!$F$46</f>
        <v>850</v>
      </c>
      <c r="E90" s="90">
        <f>CalcoloULA!$F$47</f>
        <v>0</v>
      </c>
      <c r="F90" s="90">
        <f>CalcoloULA!$F$45</f>
        <v>0</v>
      </c>
      <c r="G90" s="68"/>
    </row>
    <row r="91" spans="3:7" ht="15" x14ac:dyDescent="0.25">
      <c r="C91"/>
      <c r="D91" s="89">
        <f>CalcoloULA!$G$46</f>
        <v>881</v>
      </c>
      <c r="E91" s="90">
        <f>CalcoloULA!$G$47</f>
        <v>0</v>
      </c>
      <c r="F91" s="90">
        <f>CalcoloULA!$G$45</f>
        <v>0</v>
      </c>
      <c r="G91" s="68"/>
    </row>
    <row r="92" spans="3:7" ht="15" x14ac:dyDescent="0.25">
      <c r="C92"/>
      <c r="D92" s="89">
        <f>CalcoloULA!$H$46</f>
        <v>911</v>
      </c>
      <c r="E92" s="90">
        <f>CalcoloULA!$H$47</f>
        <v>0</v>
      </c>
      <c r="F92" s="90">
        <f>CalcoloULA!$H$45</f>
        <v>0</v>
      </c>
      <c r="G92" s="68"/>
    </row>
    <row r="93" spans="3:7" ht="15" x14ac:dyDescent="0.25">
      <c r="C93"/>
      <c r="D93" s="89">
        <f>CalcoloULA!$I$46</f>
        <v>942</v>
      </c>
      <c r="E93" s="90">
        <f>CalcoloULA!$I$47</f>
        <v>0</v>
      </c>
      <c r="F93" s="90">
        <f>CalcoloULA!$I$45</f>
        <v>0</v>
      </c>
      <c r="G93" s="68"/>
    </row>
    <row r="94" spans="3:7" ht="15" x14ac:dyDescent="0.25">
      <c r="C94"/>
      <c r="D94" s="89">
        <f>CalcoloULA!$J$46</f>
        <v>973</v>
      </c>
      <c r="E94" s="90">
        <f>CalcoloULA!$J$47</f>
        <v>0</v>
      </c>
      <c r="F94" s="90">
        <f>CalcoloULA!$J$45</f>
        <v>0</v>
      </c>
      <c r="G94" s="68"/>
    </row>
    <row r="95" spans="3:7" ht="15" x14ac:dyDescent="0.25">
      <c r="C95"/>
      <c r="D95" s="89">
        <f>CalcoloULA!$K$46</f>
        <v>1003</v>
      </c>
      <c r="E95" s="90">
        <f>CalcoloULA!$K$47</f>
        <v>0</v>
      </c>
      <c r="F95" s="90">
        <f>CalcoloULA!$K$45</f>
        <v>0</v>
      </c>
      <c r="G95" s="68"/>
    </row>
    <row r="96" spans="3:7" ht="15" x14ac:dyDescent="0.25">
      <c r="C96"/>
      <c r="D96" s="89">
        <f>CalcoloULA!$L$46</f>
        <v>1034</v>
      </c>
      <c r="E96" s="90">
        <f>CalcoloULA!$L$47</f>
        <v>0</v>
      </c>
      <c r="F96" s="90">
        <f>CalcoloULA!$L$45</f>
        <v>0</v>
      </c>
      <c r="G96" s="68"/>
    </row>
    <row r="97" spans="3:7" ht="15" x14ac:dyDescent="0.25">
      <c r="C97"/>
      <c r="D97" s="89">
        <f>CalcoloULA!$M$46</f>
        <v>1064</v>
      </c>
      <c r="E97" s="90">
        <f>CalcoloULA!$M$47</f>
        <v>0</v>
      </c>
      <c r="F97" s="90">
        <f>CalcoloULA!$M$45</f>
        <v>0</v>
      </c>
      <c r="G97" s="68"/>
    </row>
    <row r="98" spans="3:7" ht="15" x14ac:dyDescent="0.25">
      <c r="C98"/>
      <c r="D98" s="89">
        <f>CalcoloULA!$N$46</f>
        <v>1095</v>
      </c>
      <c r="E98" s="90">
        <f>CalcoloULA!$N$47</f>
        <v>0</v>
      </c>
      <c r="F98" s="90">
        <f>CalcoloULA!$N$45</f>
        <v>0</v>
      </c>
      <c r="G98" s="91">
        <f>SUMIF(E87:E98,1,F87:F98)</f>
        <v>0</v>
      </c>
    </row>
  </sheetData>
  <sheetProtection selectLockedCells="1" selectUnlockedCells="1"/>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6">
    <pageSetUpPr fitToPage="1"/>
  </sheetPr>
  <dimension ref="B1:O98"/>
  <sheetViews>
    <sheetView zoomScaleNormal="100" workbookViewId="0"/>
  </sheetViews>
  <sheetFormatPr defaultColWidth="11.7109375" defaultRowHeight="14.1" customHeight="1" x14ac:dyDescent="0.2"/>
  <cols>
    <col min="1" max="1" width="3.7109375" style="1" customWidth="1"/>
    <col min="2" max="2" width="29.140625" style="1" customWidth="1"/>
    <col min="3" max="14" width="9" style="1" customWidth="1"/>
    <col min="15" max="15" width="9.28515625" style="1" customWidth="1"/>
    <col min="16" max="16384" width="11.7109375" style="1"/>
  </cols>
  <sheetData>
    <row r="1" spans="2:15" ht="18" x14ac:dyDescent="0.25">
      <c r="B1" s="77" t="s">
        <v>203</v>
      </c>
    </row>
    <row r="2" spans="2:15" ht="12.75" x14ac:dyDescent="0.2">
      <c r="B2" s="1" t="str">
        <f>+CalcoloULA!B2</f>
        <v>Impresa</v>
      </c>
      <c r="C2" s="92">
        <f>+CalcoloULA!C2</f>
        <v>0</v>
      </c>
    </row>
    <row r="3" spans="2:15" ht="12.75" x14ac:dyDescent="0.2">
      <c r="B3" s="1" t="str">
        <f>+CalcoloULA!B3</f>
        <v xml:space="preserve">Protocollo Numero </v>
      </c>
      <c r="C3" s="92">
        <f>+CalcoloULA!C3</f>
        <v>0</v>
      </c>
    </row>
    <row r="4" spans="2:15" ht="12.75" x14ac:dyDescent="0.2"/>
    <row r="5" spans="2:15" ht="12.75" hidden="1" x14ac:dyDescent="0.2">
      <c r="B5" s="68" t="s">
        <v>173</v>
      </c>
      <c r="C5" s="78">
        <f>+CalcoloULA!C5</f>
        <v>0</v>
      </c>
    </row>
    <row r="6" spans="2:15" ht="12.75" x14ac:dyDescent="0.2">
      <c r="B6" s="68">
        <f>+SedeOperativa!D5</f>
        <v>0</v>
      </c>
      <c r="C6" s="79"/>
    </row>
    <row r="7" spans="2:15" ht="33.75" x14ac:dyDescent="0.2">
      <c r="B7" s="1" t="s">
        <v>187</v>
      </c>
      <c r="C7" s="80" t="s">
        <v>188</v>
      </c>
      <c r="D7" s="80" t="s">
        <v>189</v>
      </c>
      <c r="E7" s="80" t="s">
        <v>190</v>
      </c>
      <c r="F7" s="80" t="s">
        <v>191</v>
      </c>
      <c r="G7" s="80"/>
      <c r="H7" s="80"/>
    </row>
    <row r="8" spans="2:15" ht="25.5" x14ac:dyDescent="0.2">
      <c r="B8" s="66" t="s">
        <v>192</v>
      </c>
      <c r="C8" s="81">
        <f>+O18</f>
        <v>0</v>
      </c>
      <c r="D8" s="82">
        <f>+O27</f>
        <v>0</v>
      </c>
      <c r="E8" s="82">
        <f>+O36</f>
        <v>0</v>
      </c>
      <c r="F8" s="82">
        <f>+O45</f>
        <v>0</v>
      </c>
    </row>
    <row r="9" spans="2:15" ht="12.75" x14ac:dyDescent="0.2">
      <c r="B9" s="66"/>
      <c r="C9" s="81"/>
    </row>
    <row r="10" spans="2:15" ht="12.75" hidden="1" x14ac:dyDescent="0.2">
      <c r="C10" s="79"/>
    </row>
    <row r="11" spans="2:15" ht="12.75" x14ac:dyDescent="0.2">
      <c r="B11" s="83" t="s">
        <v>193</v>
      </c>
    </row>
    <row r="12" spans="2:15" ht="12.75" x14ac:dyDescent="0.2">
      <c r="C12" s="84">
        <v>1</v>
      </c>
      <c r="D12" s="84">
        <v>2</v>
      </c>
      <c r="E12" s="84">
        <v>3</v>
      </c>
      <c r="F12" s="84">
        <v>4</v>
      </c>
      <c r="G12" s="84">
        <v>5</v>
      </c>
      <c r="H12" s="84">
        <v>6</v>
      </c>
      <c r="I12" s="84">
        <v>7</v>
      </c>
      <c r="J12" s="84">
        <v>8</v>
      </c>
      <c r="K12" s="84">
        <v>9</v>
      </c>
      <c r="L12" s="84">
        <v>10</v>
      </c>
      <c r="M12" s="84">
        <v>11</v>
      </c>
      <c r="N12" s="84">
        <v>12</v>
      </c>
    </row>
    <row r="13" spans="2:15" ht="42.2" customHeight="1" x14ac:dyDescent="0.2">
      <c r="B13" s="65" t="s">
        <v>194</v>
      </c>
      <c r="C13" s="85" t="e">
        <f t="shared" ref="C13:N13" si="0">"Dal "&amp;TEXT(EDATE($C5,-(13-C12)),"gg/mm/aaaa")&amp;" Al "&amp;TEXT(EDATE($C5,-(12-C12))-1,"gg/mm/aaaa")</f>
        <v>#NUM!</v>
      </c>
      <c r="D13" s="85" t="e">
        <f t="shared" si="0"/>
        <v>#NUM!</v>
      </c>
      <c r="E13" s="85" t="e">
        <f t="shared" si="0"/>
        <v>#NUM!</v>
      </c>
      <c r="F13" s="85" t="e">
        <f t="shared" si="0"/>
        <v>#NUM!</v>
      </c>
      <c r="G13" s="85" t="e">
        <f t="shared" si="0"/>
        <v>#NUM!</v>
      </c>
      <c r="H13" s="85" t="e">
        <f t="shared" si="0"/>
        <v>#NUM!</v>
      </c>
      <c r="I13" s="85" t="e">
        <f t="shared" si="0"/>
        <v>#NUM!</v>
      </c>
      <c r="J13" s="85" t="e">
        <f t="shared" si="0"/>
        <v>#NUM!</v>
      </c>
      <c r="K13" s="85" t="e">
        <f t="shared" si="0"/>
        <v>#NUM!</v>
      </c>
      <c r="L13" s="85" t="e">
        <f t="shared" si="0"/>
        <v>#NUM!</v>
      </c>
      <c r="M13" s="85" t="e">
        <f t="shared" si="0"/>
        <v>#NUM!</v>
      </c>
      <c r="N13" s="85" t="e">
        <f t="shared" si="0"/>
        <v>#NUM!</v>
      </c>
      <c r="O13" s="13" t="s">
        <v>195</v>
      </c>
    </row>
    <row r="14" spans="2:15" ht="24" customHeight="1" x14ac:dyDescent="0.2">
      <c r="B14" s="86" t="s">
        <v>196</v>
      </c>
      <c r="C14" s="87">
        <v>0</v>
      </c>
      <c r="D14" s="87">
        <v>0</v>
      </c>
      <c r="E14" s="87">
        <v>0</v>
      </c>
      <c r="F14" s="87">
        <v>0</v>
      </c>
      <c r="G14" s="87">
        <v>0</v>
      </c>
      <c r="H14" s="87">
        <v>0</v>
      </c>
      <c r="I14" s="87">
        <v>0</v>
      </c>
      <c r="J14" s="87">
        <v>0</v>
      </c>
      <c r="K14" s="87">
        <v>0</v>
      </c>
      <c r="L14" s="87">
        <v>0</v>
      </c>
      <c r="M14" s="87">
        <v>0</v>
      </c>
      <c r="N14" s="87">
        <v>0</v>
      </c>
    </row>
    <row r="15" spans="2:15" ht="24" customHeight="1" x14ac:dyDescent="0.2">
      <c r="B15" s="86" t="s">
        <v>197</v>
      </c>
      <c r="C15" s="87">
        <v>0</v>
      </c>
      <c r="D15" s="87">
        <v>0</v>
      </c>
      <c r="E15" s="87">
        <v>0</v>
      </c>
      <c r="F15" s="87">
        <v>0</v>
      </c>
      <c r="G15" s="87">
        <v>0</v>
      </c>
      <c r="H15" s="87">
        <v>0</v>
      </c>
      <c r="I15" s="87">
        <v>0</v>
      </c>
      <c r="J15" s="87">
        <v>0</v>
      </c>
      <c r="K15" s="87">
        <v>0</v>
      </c>
      <c r="L15" s="87">
        <v>0</v>
      </c>
      <c r="M15" s="87">
        <v>0</v>
      </c>
      <c r="N15" s="87">
        <v>0</v>
      </c>
    </row>
    <row r="16" spans="2:15" ht="24" customHeight="1" x14ac:dyDescent="0.2">
      <c r="B16" s="86" t="s">
        <v>198</v>
      </c>
      <c r="C16" s="87">
        <v>0</v>
      </c>
      <c r="D16" s="87">
        <v>0</v>
      </c>
      <c r="E16" s="87">
        <v>0</v>
      </c>
      <c r="F16" s="87">
        <v>0</v>
      </c>
      <c r="G16" s="87">
        <v>0</v>
      </c>
      <c r="H16" s="87">
        <v>0</v>
      </c>
      <c r="I16" s="87">
        <v>0</v>
      </c>
      <c r="J16" s="87">
        <v>0</v>
      </c>
      <c r="K16" s="87">
        <v>0</v>
      </c>
      <c r="L16" s="87">
        <v>0</v>
      </c>
      <c r="M16" s="87">
        <v>0</v>
      </c>
      <c r="N16" s="87">
        <v>0</v>
      </c>
    </row>
    <row r="17" spans="2:15" ht="24" customHeight="1" x14ac:dyDescent="0.2">
      <c r="B17" s="86" t="s">
        <v>199</v>
      </c>
      <c r="C17" s="87">
        <v>0</v>
      </c>
      <c r="D17" s="87">
        <v>0</v>
      </c>
      <c r="E17" s="87">
        <v>0</v>
      </c>
      <c r="F17" s="87">
        <v>0</v>
      </c>
      <c r="G17" s="87">
        <v>0</v>
      </c>
      <c r="H17" s="87">
        <v>0</v>
      </c>
      <c r="I17" s="87">
        <v>0</v>
      </c>
      <c r="J17" s="87">
        <v>0</v>
      </c>
      <c r="K17" s="87">
        <v>0</v>
      </c>
      <c r="L17" s="87">
        <v>0</v>
      </c>
      <c r="M17" s="87">
        <v>0</v>
      </c>
      <c r="N17" s="87">
        <v>0</v>
      </c>
    </row>
    <row r="18" spans="2:15" ht="14.1" customHeight="1" x14ac:dyDescent="0.2">
      <c r="C18" s="88">
        <f t="shared" ref="C18:N18" si="1">SUM(C14:C17)</f>
        <v>0</v>
      </c>
      <c r="D18" s="88">
        <f t="shared" si="1"/>
        <v>0</v>
      </c>
      <c r="E18" s="88">
        <f t="shared" si="1"/>
        <v>0</v>
      </c>
      <c r="F18" s="88">
        <f t="shared" si="1"/>
        <v>0</v>
      </c>
      <c r="G18" s="88">
        <f t="shared" si="1"/>
        <v>0</v>
      </c>
      <c r="H18" s="88">
        <f t="shared" si="1"/>
        <v>0</v>
      </c>
      <c r="I18" s="88">
        <f t="shared" si="1"/>
        <v>0</v>
      </c>
      <c r="J18" s="88">
        <f t="shared" si="1"/>
        <v>0</v>
      </c>
      <c r="K18" s="88">
        <f t="shared" si="1"/>
        <v>0</v>
      </c>
      <c r="L18" s="88">
        <f t="shared" si="1"/>
        <v>0</v>
      </c>
      <c r="M18" s="88">
        <f t="shared" si="1"/>
        <v>0</v>
      </c>
      <c r="N18" s="88">
        <f t="shared" si="1"/>
        <v>0</v>
      </c>
      <c r="O18" s="88">
        <f>SUM(C18:N18)/12</f>
        <v>0</v>
      </c>
    </row>
    <row r="19" spans="2:15" ht="14.1" customHeight="1" x14ac:dyDescent="0.2">
      <c r="C19" s="88"/>
      <c r="D19" s="88"/>
      <c r="E19" s="88"/>
      <c r="F19" s="88"/>
      <c r="G19" s="88"/>
      <c r="H19" s="88"/>
      <c r="I19" s="88"/>
      <c r="J19" s="88"/>
      <c r="K19" s="88"/>
      <c r="L19" s="88"/>
      <c r="M19" s="88"/>
      <c r="N19" s="88"/>
      <c r="O19" s="88"/>
    </row>
    <row r="20" spans="2:15" ht="5.45" hidden="1" customHeight="1" x14ac:dyDescent="0.2"/>
    <row r="21" spans="2:15" ht="14.1" customHeight="1" x14ac:dyDescent="0.2">
      <c r="C21" s="84">
        <v>1</v>
      </c>
      <c r="D21" s="84">
        <v>2</v>
      </c>
      <c r="E21" s="84">
        <v>3</v>
      </c>
      <c r="F21" s="84">
        <v>4</v>
      </c>
      <c r="G21" s="84">
        <v>5</v>
      </c>
      <c r="H21" s="84">
        <v>6</v>
      </c>
      <c r="I21" s="84">
        <v>7</v>
      </c>
      <c r="J21" s="84">
        <v>8</v>
      </c>
      <c r="K21" s="84">
        <v>9</v>
      </c>
      <c r="L21" s="84">
        <v>10</v>
      </c>
      <c r="M21" s="84">
        <v>11</v>
      </c>
      <c r="N21" s="84">
        <v>12</v>
      </c>
    </row>
    <row r="22" spans="2:15" ht="42.2" customHeight="1" x14ac:dyDescent="0.2">
      <c r="B22" s="65" t="s">
        <v>200</v>
      </c>
      <c r="C22" s="85" t="str">
        <f t="shared" ref="C22:N22" si="2">"Dal "&amp;TEXT(EDATE($C5,(C21-1)),"gg/mm/aaaa")&amp;" Al "&amp;TEXT(EDATE($C5,(C21))-1,"gg/mm/aaaa")</f>
        <v>Dal 00/01/1900 Al 30/01/1900</v>
      </c>
      <c r="D22" s="85" t="str">
        <f t="shared" si="2"/>
        <v>Dal 31/01/1900 Al 28/02/1900</v>
      </c>
      <c r="E22" s="85" t="str">
        <f t="shared" si="2"/>
        <v>Dal 29/02/1900 Al 30/03/1900</v>
      </c>
      <c r="F22" s="85" t="str">
        <f t="shared" si="2"/>
        <v>Dal 31/03/1900 Al 29/04/1900</v>
      </c>
      <c r="G22" s="85" t="str">
        <f t="shared" si="2"/>
        <v>Dal 30/04/1900 Al 30/05/1900</v>
      </c>
      <c r="H22" s="85" t="str">
        <f t="shared" si="2"/>
        <v>Dal 31/05/1900 Al 29/06/1900</v>
      </c>
      <c r="I22" s="85" t="str">
        <f t="shared" si="2"/>
        <v>Dal 30/06/1900 Al 30/07/1900</v>
      </c>
      <c r="J22" s="85" t="str">
        <f t="shared" si="2"/>
        <v>Dal 31/07/1900 Al 30/08/1900</v>
      </c>
      <c r="K22" s="85" t="str">
        <f t="shared" si="2"/>
        <v>Dal 31/08/1900 Al 29/09/1900</v>
      </c>
      <c r="L22" s="85" t="str">
        <f t="shared" si="2"/>
        <v>Dal 30/09/1900 Al 30/10/1900</v>
      </c>
      <c r="M22" s="85" t="str">
        <f t="shared" si="2"/>
        <v>Dal 31/10/1900 Al 29/11/1900</v>
      </c>
      <c r="N22" s="85" t="str">
        <f t="shared" si="2"/>
        <v>Dal 30/11/1900 Al 30/12/1900</v>
      </c>
      <c r="O22" s="13" t="s">
        <v>195</v>
      </c>
    </row>
    <row r="23" spans="2:15" ht="24" customHeight="1" x14ac:dyDescent="0.2">
      <c r="B23" s="86" t="s">
        <v>196</v>
      </c>
      <c r="C23" s="87">
        <v>0</v>
      </c>
      <c r="D23" s="87">
        <v>0</v>
      </c>
      <c r="E23" s="87">
        <v>0</v>
      </c>
      <c r="F23" s="87">
        <v>0</v>
      </c>
      <c r="G23" s="87">
        <v>0</v>
      </c>
      <c r="H23" s="87">
        <v>0</v>
      </c>
      <c r="I23" s="87">
        <v>0</v>
      </c>
      <c r="J23" s="87">
        <v>0</v>
      </c>
      <c r="K23" s="87">
        <v>0</v>
      </c>
      <c r="L23" s="87">
        <v>0</v>
      </c>
      <c r="M23" s="87">
        <v>0</v>
      </c>
      <c r="N23" s="87">
        <v>0</v>
      </c>
    </row>
    <row r="24" spans="2:15" ht="24" customHeight="1" x14ac:dyDescent="0.2">
      <c r="B24" s="86" t="s">
        <v>197</v>
      </c>
      <c r="C24" s="87">
        <v>0</v>
      </c>
      <c r="D24" s="87">
        <v>0</v>
      </c>
      <c r="E24" s="87">
        <v>0</v>
      </c>
      <c r="F24" s="87">
        <v>0</v>
      </c>
      <c r="G24" s="87">
        <v>0</v>
      </c>
      <c r="H24" s="87">
        <v>0</v>
      </c>
      <c r="I24" s="87">
        <v>0</v>
      </c>
      <c r="J24" s="87">
        <v>0</v>
      </c>
      <c r="K24" s="87">
        <v>0</v>
      </c>
      <c r="L24" s="87">
        <v>0</v>
      </c>
      <c r="M24" s="87">
        <v>0</v>
      </c>
      <c r="N24" s="87">
        <v>0</v>
      </c>
    </row>
    <row r="25" spans="2:15" ht="24" customHeight="1" x14ac:dyDescent="0.2">
      <c r="B25" s="86" t="s">
        <v>198</v>
      </c>
      <c r="C25" s="87">
        <v>0</v>
      </c>
      <c r="D25" s="87">
        <v>0</v>
      </c>
      <c r="E25" s="87">
        <v>0</v>
      </c>
      <c r="F25" s="87">
        <v>0</v>
      </c>
      <c r="G25" s="87">
        <v>0</v>
      </c>
      <c r="H25" s="87">
        <v>0</v>
      </c>
      <c r="I25" s="87">
        <v>0</v>
      </c>
      <c r="J25" s="87">
        <v>0</v>
      </c>
      <c r="K25" s="87">
        <v>0</v>
      </c>
      <c r="L25" s="87">
        <v>0</v>
      </c>
      <c r="M25" s="87">
        <v>0</v>
      </c>
      <c r="N25" s="87">
        <v>0</v>
      </c>
    </row>
    <row r="26" spans="2:15" ht="23.45" customHeight="1" x14ac:dyDescent="0.2">
      <c r="B26" s="86" t="s">
        <v>199</v>
      </c>
      <c r="C26" s="87">
        <v>0</v>
      </c>
      <c r="D26" s="87">
        <v>0</v>
      </c>
      <c r="E26" s="87">
        <v>0</v>
      </c>
      <c r="F26" s="87">
        <v>0</v>
      </c>
      <c r="G26" s="87">
        <v>0</v>
      </c>
      <c r="H26" s="87">
        <v>0</v>
      </c>
      <c r="I26" s="87">
        <v>0</v>
      </c>
      <c r="J26" s="87">
        <v>0</v>
      </c>
      <c r="K26" s="87">
        <v>0</v>
      </c>
      <c r="L26" s="87">
        <v>0</v>
      </c>
      <c r="M26" s="87">
        <v>0</v>
      </c>
      <c r="N26" s="87">
        <v>0</v>
      </c>
    </row>
    <row r="27" spans="2:15" ht="14.1" customHeight="1" x14ac:dyDescent="0.2">
      <c r="C27" s="88">
        <f t="shared" ref="C27:N27" si="3">SUM(C23:C26)</f>
        <v>0</v>
      </c>
      <c r="D27" s="88">
        <f t="shared" si="3"/>
        <v>0</v>
      </c>
      <c r="E27" s="88">
        <f t="shared" si="3"/>
        <v>0</v>
      </c>
      <c r="F27" s="88">
        <f t="shared" si="3"/>
        <v>0</v>
      </c>
      <c r="G27" s="88">
        <f t="shared" si="3"/>
        <v>0</v>
      </c>
      <c r="H27" s="88">
        <f t="shared" si="3"/>
        <v>0</v>
      </c>
      <c r="I27" s="88">
        <f t="shared" si="3"/>
        <v>0</v>
      </c>
      <c r="J27" s="88">
        <f t="shared" si="3"/>
        <v>0</v>
      </c>
      <c r="K27" s="88">
        <f t="shared" si="3"/>
        <v>0</v>
      </c>
      <c r="L27" s="88">
        <f t="shared" si="3"/>
        <v>0</v>
      </c>
      <c r="M27" s="88">
        <f t="shared" si="3"/>
        <v>0</v>
      </c>
      <c r="N27" s="88">
        <f t="shared" si="3"/>
        <v>0</v>
      </c>
      <c r="O27" s="88">
        <f>IF(O29=0,0,G70/O29)</f>
        <v>0</v>
      </c>
    </row>
    <row r="28" spans="2:15" ht="14.1" customHeight="1" x14ac:dyDescent="0.2">
      <c r="C28" s="89">
        <f t="shared" ref="C28:N28" si="4">EDATE($C$5,(C21))-1</f>
        <v>30</v>
      </c>
      <c r="D28" s="89">
        <f t="shared" si="4"/>
        <v>59</v>
      </c>
      <c r="E28" s="89">
        <f t="shared" si="4"/>
        <v>90</v>
      </c>
      <c r="F28" s="89">
        <f t="shared" si="4"/>
        <v>120</v>
      </c>
      <c r="G28" s="89">
        <f t="shared" si="4"/>
        <v>151</v>
      </c>
      <c r="H28" s="89">
        <f t="shared" si="4"/>
        <v>181</v>
      </c>
      <c r="I28" s="89">
        <f t="shared" si="4"/>
        <v>212</v>
      </c>
      <c r="J28" s="89">
        <f t="shared" si="4"/>
        <v>243</v>
      </c>
      <c r="K28" s="89">
        <f t="shared" si="4"/>
        <v>273</v>
      </c>
      <c r="L28" s="89">
        <f t="shared" si="4"/>
        <v>304</v>
      </c>
      <c r="M28" s="89">
        <f t="shared" si="4"/>
        <v>334</v>
      </c>
      <c r="N28" s="89">
        <f t="shared" si="4"/>
        <v>365</v>
      </c>
      <c r="O28" s="90"/>
    </row>
    <row r="29" spans="2:15" ht="14.1" hidden="1" customHeight="1" x14ac:dyDescent="0.2">
      <c r="C29" s="90">
        <f t="shared" ref="C29:N29" si="5">IF(C28&lt;=$B$6,1,0)</f>
        <v>0</v>
      </c>
      <c r="D29" s="90">
        <f t="shared" si="5"/>
        <v>0</v>
      </c>
      <c r="E29" s="90">
        <f t="shared" si="5"/>
        <v>0</v>
      </c>
      <c r="F29" s="90">
        <f t="shared" si="5"/>
        <v>0</v>
      </c>
      <c r="G29" s="90">
        <f t="shared" si="5"/>
        <v>0</v>
      </c>
      <c r="H29" s="90">
        <f t="shared" si="5"/>
        <v>0</v>
      </c>
      <c r="I29" s="90">
        <f t="shared" si="5"/>
        <v>0</v>
      </c>
      <c r="J29" s="90">
        <f t="shared" si="5"/>
        <v>0</v>
      </c>
      <c r="K29" s="90">
        <f t="shared" si="5"/>
        <v>0</v>
      </c>
      <c r="L29" s="90">
        <f t="shared" si="5"/>
        <v>0</v>
      </c>
      <c r="M29" s="90">
        <f t="shared" si="5"/>
        <v>0</v>
      </c>
      <c r="N29" s="90">
        <f t="shared" si="5"/>
        <v>0</v>
      </c>
      <c r="O29" s="90">
        <f>SUM(C29:N29)</f>
        <v>0</v>
      </c>
    </row>
    <row r="30" spans="2:15" ht="14.1" customHeight="1" x14ac:dyDescent="0.2">
      <c r="C30" s="9">
        <v>1</v>
      </c>
      <c r="D30" s="9">
        <v>2</v>
      </c>
      <c r="E30" s="9">
        <v>3</v>
      </c>
      <c r="F30" s="9">
        <v>4</v>
      </c>
      <c r="G30" s="9">
        <v>5</v>
      </c>
      <c r="H30" s="9">
        <v>6</v>
      </c>
      <c r="I30" s="9">
        <v>7</v>
      </c>
      <c r="J30" s="9">
        <v>8</v>
      </c>
      <c r="K30" s="9">
        <v>9</v>
      </c>
      <c r="L30" s="9">
        <v>10</v>
      </c>
      <c r="M30" s="9">
        <v>11</v>
      </c>
      <c r="N30" s="9">
        <v>12</v>
      </c>
    </row>
    <row r="31" spans="2:15" ht="41.45" customHeight="1" x14ac:dyDescent="0.2">
      <c r="B31" s="65" t="s">
        <v>201</v>
      </c>
      <c r="C31" s="85" t="str">
        <f t="shared" ref="C31:N31" si="6">"Dal "&amp;TEXT(EDATE($C5,(C30+11)),"gg/mm/aaaa")&amp;" Al "&amp;TEXT(EDATE($C5,(C30+12))-1,"gg/mm/aaaa")</f>
        <v>Dal 31/12/1900 Al 30/01/1901</v>
      </c>
      <c r="D31" s="85" t="str">
        <f t="shared" si="6"/>
        <v>Dal 31/01/1901 Al 27/02/1901</v>
      </c>
      <c r="E31" s="85" t="str">
        <f t="shared" si="6"/>
        <v>Dal 28/02/1901 Al 30/03/1901</v>
      </c>
      <c r="F31" s="85" t="str">
        <f t="shared" si="6"/>
        <v>Dal 31/03/1901 Al 29/04/1901</v>
      </c>
      <c r="G31" s="85" t="str">
        <f t="shared" si="6"/>
        <v>Dal 30/04/1901 Al 30/05/1901</v>
      </c>
      <c r="H31" s="85" t="str">
        <f t="shared" si="6"/>
        <v>Dal 31/05/1901 Al 29/06/1901</v>
      </c>
      <c r="I31" s="85" t="str">
        <f t="shared" si="6"/>
        <v>Dal 30/06/1901 Al 30/07/1901</v>
      </c>
      <c r="J31" s="85" t="str">
        <f t="shared" si="6"/>
        <v>Dal 31/07/1901 Al 30/08/1901</v>
      </c>
      <c r="K31" s="85" t="str">
        <f t="shared" si="6"/>
        <v>Dal 31/08/1901 Al 29/09/1901</v>
      </c>
      <c r="L31" s="85" t="str">
        <f t="shared" si="6"/>
        <v>Dal 30/09/1901 Al 30/10/1901</v>
      </c>
      <c r="M31" s="85" t="str">
        <f t="shared" si="6"/>
        <v>Dal 31/10/1901 Al 29/11/1901</v>
      </c>
      <c r="N31" s="85" t="str">
        <f t="shared" si="6"/>
        <v>Dal 30/11/1901 Al 30/12/1901</v>
      </c>
      <c r="O31" s="13" t="s">
        <v>195</v>
      </c>
    </row>
    <row r="32" spans="2:15" ht="24" customHeight="1" x14ac:dyDescent="0.2">
      <c r="B32" s="86" t="s">
        <v>196</v>
      </c>
      <c r="C32" s="87">
        <v>0</v>
      </c>
      <c r="D32" s="87">
        <v>0</v>
      </c>
      <c r="E32" s="87">
        <v>0</v>
      </c>
      <c r="F32" s="87">
        <v>0</v>
      </c>
      <c r="G32" s="87">
        <v>0</v>
      </c>
      <c r="H32" s="87">
        <v>0</v>
      </c>
      <c r="I32" s="87">
        <v>0</v>
      </c>
      <c r="J32" s="87">
        <v>0</v>
      </c>
      <c r="K32" s="87">
        <v>0</v>
      </c>
      <c r="L32" s="87">
        <v>0</v>
      </c>
      <c r="M32" s="87">
        <v>0</v>
      </c>
      <c r="N32" s="87">
        <v>0</v>
      </c>
    </row>
    <row r="33" spans="2:15" ht="24" customHeight="1" x14ac:dyDescent="0.2">
      <c r="B33" s="86" t="s">
        <v>197</v>
      </c>
      <c r="C33" s="87">
        <v>0</v>
      </c>
      <c r="D33" s="87">
        <v>0</v>
      </c>
      <c r="E33" s="87">
        <v>0</v>
      </c>
      <c r="F33" s="87">
        <v>0</v>
      </c>
      <c r="G33" s="87">
        <v>0</v>
      </c>
      <c r="H33" s="87">
        <v>0</v>
      </c>
      <c r="I33" s="87">
        <v>0</v>
      </c>
      <c r="J33" s="87">
        <v>0</v>
      </c>
      <c r="K33" s="87">
        <v>0</v>
      </c>
      <c r="L33" s="87">
        <v>0</v>
      </c>
      <c r="M33" s="87">
        <v>0</v>
      </c>
      <c r="N33" s="87">
        <v>0</v>
      </c>
    </row>
    <row r="34" spans="2:15" ht="24" customHeight="1" x14ac:dyDescent="0.2">
      <c r="B34" s="86" t="s">
        <v>198</v>
      </c>
      <c r="C34" s="87">
        <v>0</v>
      </c>
      <c r="D34" s="87">
        <v>0</v>
      </c>
      <c r="E34" s="87">
        <v>0</v>
      </c>
      <c r="F34" s="87">
        <v>0</v>
      </c>
      <c r="G34" s="87">
        <v>0</v>
      </c>
      <c r="H34" s="87">
        <v>0</v>
      </c>
      <c r="I34" s="87">
        <v>0</v>
      </c>
      <c r="J34" s="87">
        <v>0</v>
      </c>
      <c r="K34" s="87">
        <v>0</v>
      </c>
      <c r="L34" s="87">
        <v>0</v>
      </c>
      <c r="M34" s="87">
        <v>0</v>
      </c>
      <c r="N34" s="87">
        <v>0</v>
      </c>
    </row>
    <row r="35" spans="2:15" ht="24" customHeight="1" x14ac:dyDescent="0.2">
      <c r="B35" s="86" t="s">
        <v>199</v>
      </c>
      <c r="C35" s="87">
        <v>0</v>
      </c>
      <c r="D35" s="87">
        <v>0</v>
      </c>
      <c r="E35" s="87">
        <v>0</v>
      </c>
      <c r="F35" s="87">
        <v>0</v>
      </c>
      <c r="G35" s="87">
        <v>0</v>
      </c>
      <c r="H35" s="87">
        <v>0</v>
      </c>
      <c r="I35" s="87">
        <v>0</v>
      </c>
      <c r="J35" s="87">
        <v>0</v>
      </c>
      <c r="K35" s="87">
        <v>0</v>
      </c>
      <c r="L35" s="87">
        <v>0</v>
      </c>
      <c r="M35" s="87">
        <v>0</v>
      </c>
      <c r="N35" s="87">
        <v>0</v>
      </c>
    </row>
    <row r="36" spans="2:15" ht="14.1" customHeight="1" x14ac:dyDescent="0.2">
      <c r="C36" s="88">
        <f t="shared" ref="C36:N36" si="7">SUM(C32:C35)</f>
        <v>0</v>
      </c>
      <c r="D36" s="88">
        <f t="shared" si="7"/>
        <v>0</v>
      </c>
      <c r="E36" s="88">
        <f t="shared" si="7"/>
        <v>0</v>
      </c>
      <c r="F36" s="88">
        <f t="shared" si="7"/>
        <v>0</v>
      </c>
      <c r="G36" s="88">
        <f t="shared" si="7"/>
        <v>0</v>
      </c>
      <c r="H36" s="88">
        <f t="shared" si="7"/>
        <v>0</v>
      </c>
      <c r="I36" s="88">
        <f t="shared" si="7"/>
        <v>0</v>
      </c>
      <c r="J36" s="88">
        <f t="shared" si="7"/>
        <v>0</v>
      </c>
      <c r="K36" s="88">
        <f t="shared" si="7"/>
        <v>0</v>
      </c>
      <c r="L36" s="88">
        <f t="shared" si="7"/>
        <v>0</v>
      </c>
      <c r="M36" s="88">
        <f t="shared" si="7"/>
        <v>0</v>
      </c>
      <c r="N36" s="88">
        <f t="shared" si="7"/>
        <v>0</v>
      </c>
      <c r="O36" s="88">
        <f>IF(O38=0,0,G84/O38)</f>
        <v>0</v>
      </c>
    </row>
    <row r="37" spans="2:15" ht="14.1" customHeight="1" x14ac:dyDescent="0.2">
      <c r="C37" s="89">
        <f t="shared" ref="C37:N37" si="8">EDATE($C$5,(C30+12))-1</f>
        <v>396</v>
      </c>
      <c r="D37" s="89">
        <f t="shared" si="8"/>
        <v>424</v>
      </c>
      <c r="E37" s="89">
        <f t="shared" si="8"/>
        <v>455</v>
      </c>
      <c r="F37" s="89">
        <f t="shared" si="8"/>
        <v>485</v>
      </c>
      <c r="G37" s="89">
        <f t="shared" si="8"/>
        <v>516</v>
      </c>
      <c r="H37" s="89">
        <f t="shared" si="8"/>
        <v>546</v>
      </c>
      <c r="I37" s="89">
        <f t="shared" si="8"/>
        <v>577</v>
      </c>
      <c r="J37" s="89">
        <f t="shared" si="8"/>
        <v>608</v>
      </c>
      <c r="K37" s="89">
        <f t="shared" si="8"/>
        <v>638</v>
      </c>
      <c r="L37" s="89">
        <f t="shared" si="8"/>
        <v>669</v>
      </c>
      <c r="M37" s="89">
        <f t="shared" si="8"/>
        <v>699</v>
      </c>
      <c r="N37" s="89">
        <f t="shared" si="8"/>
        <v>730</v>
      </c>
      <c r="O37" s="90"/>
    </row>
    <row r="38" spans="2:15" ht="14.1" hidden="1" customHeight="1" x14ac:dyDescent="0.2">
      <c r="C38" s="90">
        <f t="shared" ref="C38:N38" si="9">IF(C37&lt;=$B$6,1,0)</f>
        <v>0</v>
      </c>
      <c r="D38" s="90">
        <f t="shared" si="9"/>
        <v>0</v>
      </c>
      <c r="E38" s="90">
        <f t="shared" si="9"/>
        <v>0</v>
      </c>
      <c r="F38" s="90">
        <f t="shared" si="9"/>
        <v>0</v>
      </c>
      <c r="G38" s="90">
        <f t="shared" si="9"/>
        <v>0</v>
      </c>
      <c r="H38" s="90">
        <f t="shared" si="9"/>
        <v>0</v>
      </c>
      <c r="I38" s="90">
        <f t="shared" si="9"/>
        <v>0</v>
      </c>
      <c r="J38" s="90">
        <f t="shared" si="9"/>
        <v>0</v>
      </c>
      <c r="K38" s="90">
        <f t="shared" si="9"/>
        <v>0</v>
      </c>
      <c r="L38" s="90">
        <f t="shared" si="9"/>
        <v>0</v>
      </c>
      <c r="M38" s="90">
        <f t="shared" si="9"/>
        <v>0</v>
      </c>
      <c r="N38" s="90">
        <f t="shared" si="9"/>
        <v>0</v>
      </c>
      <c r="O38" s="90">
        <f>SUM(C38:N38)</f>
        <v>0</v>
      </c>
    </row>
    <row r="39" spans="2:15" ht="14.1" customHeight="1" x14ac:dyDescent="0.2">
      <c r="C39" s="9">
        <v>1</v>
      </c>
      <c r="D39" s="9">
        <v>2</v>
      </c>
      <c r="E39" s="9">
        <v>3</v>
      </c>
      <c r="F39" s="9">
        <v>4</v>
      </c>
      <c r="G39" s="9">
        <v>5</v>
      </c>
      <c r="H39" s="9">
        <v>6</v>
      </c>
      <c r="I39" s="9">
        <v>7</v>
      </c>
      <c r="J39" s="9">
        <v>8</v>
      </c>
      <c r="K39" s="9">
        <v>9</v>
      </c>
      <c r="L39" s="9">
        <v>10</v>
      </c>
      <c r="M39" s="9">
        <v>11</v>
      </c>
      <c r="N39" s="9">
        <v>12</v>
      </c>
    </row>
    <row r="40" spans="2:15" ht="41.45" customHeight="1" x14ac:dyDescent="0.2">
      <c r="B40" s="65" t="s">
        <v>202</v>
      </c>
      <c r="C40" s="85" t="str">
        <f t="shared" ref="C40:N40" si="10">"Dal "&amp;TEXT(EDATE($C5,(C39+23)),"gg/mm/aaaa")&amp;" Al "&amp;TEXT(EDATE($C5,(C39+24))-1,"gg/mm/aaaa")</f>
        <v>Dal 31/12/1901 Al 30/01/1902</v>
      </c>
      <c r="D40" s="85" t="str">
        <f t="shared" si="10"/>
        <v>Dal 31/01/1902 Al 27/02/1902</v>
      </c>
      <c r="E40" s="85" t="str">
        <f t="shared" si="10"/>
        <v>Dal 28/02/1902 Al 30/03/1902</v>
      </c>
      <c r="F40" s="85" t="str">
        <f t="shared" si="10"/>
        <v>Dal 31/03/1902 Al 29/04/1902</v>
      </c>
      <c r="G40" s="85" t="str">
        <f t="shared" si="10"/>
        <v>Dal 30/04/1902 Al 30/05/1902</v>
      </c>
      <c r="H40" s="85" t="str">
        <f t="shared" si="10"/>
        <v>Dal 31/05/1902 Al 29/06/1902</v>
      </c>
      <c r="I40" s="85" t="str">
        <f t="shared" si="10"/>
        <v>Dal 30/06/1902 Al 30/07/1902</v>
      </c>
      <c r="J40" s="85" t="str">
        <f t="shared" si="10"/>
        <v>Dal 31/07/1902 Al 30/08/1902</v>
      </c>
      <c r="K40" s="85" t="str">
        <f t="shared" si="10"/>
        <v>Dal 31/08/1902 Al 29/09/1902</v>
      </c>
      <c r="L40" s="85" t="str">
        <f t="shared" si="10"/>
        <v>Dal 30/09/1902 Al 30/10/1902</v>
      </c>
      <c r="M40" s="85" t="str">
        <f t="shared" si="10"/>
        <v>Dal 31/10/1902 Al 29/11/1902</v>
      </c>
      <c r="N40" s="85" t="str">
        <f t="shared" si="10"/>
        <v>Dal 30/11/1902 Al 30/12/1902</v>
      </c>
      <c r="O40" s="13" t="s">
        <v>195</v>
      </c>
    </row>
    <row r="41" spans="2:15" ht="23.45" customHeight="1" x14ac:dyDescent="0.2">
      <c r="B41" s="86" t="s">
        <v>196</v>
      </c>
      <c r="C41" s="87">
        <v>0</v>
      </c>
      <c r="D41" s="87">
        <v>0</v>
      </c>
      <c r="E41" s="87">
        <v>0</v>
      </c>
      <c r="F41" s="87">
        <v>0</v>
      </c>
      <c r="G41" s="87">
        <v>0</v>
      </c>
      <c r="H41" s="87">
        <v>0</v>
      </c>
      <c r="I41" s="87">
        <v>0</v>
      </c>
      <c r="J41" s="87">
        <v>0</v>
      </c>
      <c r="K41" s="87">
        <v>0</v>
      </c>
      <c r="L41" s="87">
        <v>0</v>
      </c>
      <c r="M41" s="87">
        <v>0</v>
      </c>
      <c r="N41" s="87">
        <v>0</v>
      </c>
    </row>
    <row r="42" spans="2:15" ht="23.45" customHeight="1" x14ac:dyDescent="0.2">
      <c r="B42" s="86" t="s">
        <v>197</v>
      </c>
      <c r="C42" s="87">
        <v>0</v>
      </c>
      <c r="D42" s="87">
        <v>0</v>
      </c>
      <c r="E42" s="87">
        <v>0</v>
      </c>
      <c r="F42" s="87">
        <v>0</v>
      </c>
      <c r="G42" s="87">
        <v>0</v>
      </c>
      <c r="H42" s="87">
        <v>0</v>
      </c>
      <c r="I42" s="87">
        <v>0</v>
      </c>
      <c r="J42" s="87">
        <v>0</v>
      </c>
      <c r="K42" s="87">
        <v>0</v>
      </c>
      <c r="L42" s="87">
        <v>0</v>
      </c>
      <c r="M42" s="87">
        <v>0</v>
      </c>
      <c r="N42" s="87">
        <v>0</v>
      </c>
    </row>
    <row r="43" spans="2:15" ht="23.45" customHeight="1" x14ac:dyDescent="0.2">
      <c r="B43" s="86" t="s">
        <v>198</v>
      </c>
      <c r="C43" s="87">
        <v>0</v>
      </c>
      <c r="D43" s="87">
        <v>0</v>
      </c>
      <c r="E43" s="87">
        <v>0</v>
      </c>
      <c r="F43" s="87">
        <v>0</v>
      </c>
      <c r="G43" s="87">
        <v>0</v>
      </c>
      <c r="H43" s="87">
        <v>0</v>
      </c>
      <c r="I43" s="87">
        <v>0</v>
      </c>
      <c r="J43" s="87">
        <v>0</v>
      </c>
      <c r="K43" s="87">
        <v>0</v>
      </c>
      <c r="L43" s="87">
        <v>0</v>
      </c>
      <c r="M43" s="87">
        <v>0</v>
      </c>
      <c r="N43" s="87">
        <v>0</v>
      </c>
    </row>
    <row r="44" spans="2:15" ht="23.45" customHeight="1" x14ac:dyDescent="0.2">
      <c r="B44" s="86" t="s">
        <v>199</v>
      </c>
      <c r="C44" s="87">
        <v>0</v>
      </c>
      <c r="D44" s="87">
        <v>0</v>
      </c>
      <c r="E44" s="87">
        <v>0</v>
      </c>
      <c r="F44" s="87">
        <v>0</v>
      </c>
      <c r="G44" s="87">
        <v>0</v>
      </c>
      <c r="H44" s="87">
        <v>0</v>
      </c>
      <c r="I44" s="87">
        <v>0</v>
      </c>
      <c r="J44" s="87">
        <v>0</v>
      </c>
      <c r="K44" s="87">
        <v>0</v>
      </c>
      <c r="L44" s="87">
        <v>0</v>
      </c>
      <c r="M44" s="87">
        <v>0</v>
      </c>
      <c r="N44" s="87">
        <v>0</v>
      </c>
    </row>
    <row r="45" spans="2:15" ht="14.1" customHeight="1" x14ac:dyDescent="0.2">
      <c r="C45" s="88">
        <f t="shared" ref="C45:N45" si="11">SUM(C41:C44)</f>
        <v>0</v>
      </c>
      <c r="D45" s="88">
        <f t="shared" si="11"/>
        <v>0</v>
      </c>
      <c r="E45" s="88">
        <f t="shared" si="11"/>
        <v>0</v>
      </c>
      <c r="F45" s="88">
        <f t="shared" si="11"/>
        <v>0</v>
      </c>
      <c r="G45" s="88">
        <f t="shared" si="11"/>
        <v>0</v>
      </c>
      <c r="H45" s="88">
        <f t="shared" si="11"/>
        <v>0</v>
      </c>
      <c r="I45" s="88">
        <f t="shared" si="11"/>
        <v>0</v>
      </c>
      <c r="J45" s="88">
        <f t="shared" si="11"/>
        <v>0</v>
      </c>
      <c r="K45" s="88">
        <f t="shared" si="11"/>
        <v>0</v>
      </c>
      <c r="L45" s="88">
        <f t="shared" si="11"/>
        <v>0</v>
      </c>
      <c r="M45" s="88">
        <f t="shared" si="11"/>
        <v>0</v>
      </c>
      <c r="N45" s="88">
        <f t="shared" si="11"/>
        <v>0</v>
      </c>
      <c r="O45" s="88">
        <f>IF(O47=0,0,G98/O47)</f>
        <v>0</v>
      </c>
    </row>
    <row r="46" spans="2:15" ht="14.1" customHeight="1" x14ac:dyDescent="0.2">
      <c r="C46" s="89">
        <f t="shared" ref="C46:N46" si="12">EDATE($C$5,(C39+24))-1</f>
        <v>761</v>
      </c>
      <c r="D46" s="89">
        <f t="shared" si="12"/>
        <v>789</v>
      </c>
      <c r="E46" s="89">
        <f t="shared" si="12"/>
        <v>820</v>
      </c>
      <c r="F46" s="89">
        <f t="shared" si="12"/>
        <v>850</v>
      </c>
      <c r="G46" s="89">
        <f t="shared" si="12"/>
        <v>881</v>
      </c>
      <c r="H46" s="89">
        <f t="shared" si="12"/>
        <v>911</v>
      </c>
      <c r="I46" s="89">
        <f t="shared" si="12"/>
        <v>942</v>
      </c>
      <c r="J46" s="89">
        <f t="shared" si="12"/>
        <v>973</v>
      </c>
      <c r="K46" s="89">
        <f t="shared" si="12"/>
        <v>1003</v>
      </c>
      <c r="L46" s="89">
        <f t="shared" si="12"/>
        <v>1034</v>
      </c>
      <c r="M46" s="89">
        <f t="shared" si="12"/>
        <v>1064</v>
      </c>
      <c r="N46" s="89">
        <f t="shared" si="12"/>
        <v>1095</v>
      </c>
      <c r="O46" s="90"/>
    </row>
    <row r="47" spans="2:15" ht="14.1" customHeight="1" x14ac:dyDescent="0.2">
      <c r="C47" s="90">
        <f t="shared" ref="C47:N47" si="13">IF(C46&lt;=$B$6,1,0)</f>
        <v>0</v>
      </c>
      <c r="D47" s="90">
        <f t="shared" si="13"/>
        <v>0</v>
      </c>
      <c r="E47" s="90">
        <f t="shared" si="13"/>
        <v>0</v>
      </c>
      <c r="F47" s="90">
        <f t="shared" si="13"/>
        <v>0</v>
      </c>
      <c r="G47" s="90">
        <f t="shared" si="13"/>
        <v>0</v>
      </c>
      <c r="H47" s="90">
        <f t="shared" si="13"/>
        <v>0</v>
      </c>
      <c r="I47" s="90">
        <f t="shared" si="13"/>
        <v>0</v>
      </c>
      <c r="J47" s="90">
        <f t="shared" si="13"/>
        <v>0</v>
      </c>
      <c r="K47" s="90">
        <f t="shared" si="13"/>
        <v>0</v>
      </c>
      <c r="L47" s="90">
        <f t="shared" si="13"/>
        <v>0</v>
      </c>
      <c r="M47" s="90">
        <f t="shared" si="13"/>
        <v>0</v>
      </c>
      <c r="N47" s="90">
        <f t="shared" si="13"/>
        <v>0</v>
      </c>
      <c r="O47" s="90">
        <f>SUM(C47:N47)</f>
        <v>0</v>
      </c>
    </row>
    <row r="48" spans="2:15" ht="14.1" customHeight="1" x14ac:dyDescent="0.2">
      <c r="C48" s="88"/>
      <c r="D48" s="88"/>
      <c r="E48" s="88"/>
      <c r="F48" s="88"/>
      <c r="G48" s="88"/>
      <c r="H48" s="88"/>
      <c r="I48" s="88"/>
      <c r="J48" s="88"/>
      <c r="K48" s="88"/>
      <c r="L48" s="88"/>
      <c r="M48" s="88"/>
      <c r="N48" s="88"/>
      <c r="O48" s="88"/>
    </row>
    <row r="49" spans="2:15" ht="14.1" customHeight="1" x14ac:dyDescent="0.2">
      <c r="C49" s="88"/>
      <c r="D49" s="88"/>
      <c r="E49" s="88"/>
      <c r="F49" s="88"/>
      <c r="G49" s="88"/>
      <c r="H49" s="88"/>
      <c r="I49" s="88"/>
      <c r="J49" s="88"/>
      <c r="K49" s="88"/>
      <c r="L49" s="88"/>
      <c r="M49" s="88"/>
      <c r="N49" s="88"/>
      <c r="O49" s="88"/>
    </row>
    <row r="50" spans="2:15" ht="14.1" customHeight="1" x14ac:dyDescent="0.2">
      <c r="C50" s="88"/>
      <c r="D50" s="88"/>
      <c r="E50" s="88"/>
      <c r="F50" s="88"/>
      <c r="G50" s="88"/>
      <c r="H50" s="88"/>
      <c r="I50" s="88"/>
      <c r="J50" s="88"/>
      <c r="K50" s="88"/>
      <c r="L50" s="88"/>
      <c r="M50" s="88"/>
      <c r="N50" s="88"/>
      <c r="O50" s="88"/>
    </row>
    <row r="51" spans="2:15" ht="14.1" customHeight="1" x14ac:dyDescent="0.2">
      <c r="C51" s="88"/>
      <c r="D51" s="88"/>
      <c r="E51" s="88"/>
      <c r="F51" s="88"/>
      <c r="G51" s="88"/>
      <c r="H51" s="88"/>
      <c r="I51" s="88"/>
      <c r="J51" s="88"/>
      <c r="K51" s="88"/>
      <c r="L51" s="88"/>
      <c r="M51" s="88"/>
      <c r="N51" s="88"/>
      <c r="O51" s="88"/>
    </row>
    <row r="52" spans="2:15" ht="14.1" customHeight="1" x14ac:dyDescent="0.2">
      <c r="C52" s="88"/>
      <c r="D52" s="88"/>
      <c r="E52" s="88"/>
      <c r="F52" s="88"/>
      <c r="G52" s="88"/>
      <c r="H52" s="88"/>
      <c r="I52" s="88"/>
      <c r="J52" s="88"/>
      <c r="K52" s="88"/>
      <c r="L52" s="88"/>
      <c r="M52" s="88"/>
      <c r="N52" s="88"/>
      <c r="O52" s="88"/>
    </row>
    <row r="57" spans="2:15" ht="12.75" x14ac:dyDescent="0.2"/>
    <row r="58" spans="2:15" ht="15" x14ac:dyDescent="0.25">
      <c r="B58"/>
      <c r="C58"/>
      <c r="D58"/>
    </row>
    <row r="59" spans="2:15" ht="15" x14ac:dyDescent="0.25">
      <c r="B59"/>
      <c r="C59"/>
      <c r="D59" s="89">
        <f>CalcoloULA!$C$28</f>
        <v>30</v>
      </c>
      <c r="E59" s="90">
        <f>CalcoloULA!$C$29</f>
        <v>0</v>
      </c>
      <c r="F59" s="90">
        <f>CalcoloULA!$C$27</f>
        <v>0</v>
      </c>
      <c r="G59" s="68"/>
    </row>
    <row r="60" spans="2:15" ht="15" x14ac:dyDescent="0.25">
      <c r="B60"/>
      <c r="C60"/>
      <c r="D60" s="89">
        <f>CalcoloULA!$D$28</f>
        <v>59</v>
      </c>
      <c r="E60" s="90">
        <f>CalcoloULA!$D$29</f>
        <v>0</v>
      </c>
      <c r="F60" s="90">
        <f>CalcoloULA!$D$27</f>
        <v>0</v>
      </c>
      <c r="G60" s="68"/>
    </row>
    <row r="61" spans="2:15" ht="15" x14ac:dyDescent="0.25">
      <c r="B61"/>
      <c r="C61"/>
      <c r="D61" s="89">
        <f>CalcoloULA!$E$28</f>
        <v>90</v>
      </c>
      <c r="E61" s="90">
        <f>CalcoloULA!$E$29</f>
        <v>0</v>
      </c>
      <c r="F61" s="90">
        <f>CalcoloULA!$E$27</f>
        <v>0</v>
      </c>
      <c r="G61" s="68"/>
    </row>
    <row r="62" spans="2:15" ht="15" x14ac:dyDescent="0.25">
      <c r="B62"/>
      <c r="C62"/>
      <c r="D62" s="89">
        <f>CalcoloULA!$F$28</f>
        <v>120</v>
      </c>
      <c r="E62" s="90">
        <f>CalcoloULA!$F$29</f>
        <v>0</v>
      </c>
      <c r="F62" s="90">
        <f>CalcoloULA!$F$27</f>
        <v>0</v>
      </c>
      <c r="G62" s="68"/>
    </row>
    <row r="63" spans="2:15" ht="15" x14ac:dyDescent="0.25">
      <c r="B63"/>
      <c r="C63"/>
      <c r="D63" s="89">
        <f>CalcoloULA!$G$28</f>
        <v>151</v>
      </c>
      <c r="E63" s="90">
        <f>CalcoloULA!$G$29</f>
        <v>0</v>
      </c>
      <c r="F63" s="90">
        <f>CalcoloULA!$G$27</f>
        <v>0</v>
      </c>
      <c r="G63" s="68"/>
    </row>
    <row r="64" spans="2:15" ht="15" x14ac:dyDescent="0.25">
      <c r="B64"/>
      <c r="C64"/>
      <c r="D64" s="89">
        <f>CalcoloULA!$H$28</f>
        <v>181</v>
      </c>
      <c r="E64" s="90">
        <f>CalcoloULA!$H$29</f>
        <v>0</v>
      </c>
      <c r="F64" s="90">
        <f>CalcoloULA!$H$27</f>
        <v>0</v>
      </c>
      <c r="G64" s="68"/>
    </row>
    <row r="65" spans="2:7" ht="15" x14ac:dyDescent="0.25">
      <c r="B65"/>
      <c r="C65"/>
      <c r="D65" s="89">
        <f>CalcoloULA!$I$28</f>
        <v>212</v>
      </c>
      <c r="E65" s="90">
        <f>CalcoloULA!$I$29</f>
        <v>0</v>
      </c>
      <c r="F65" s="90">
        <f>CalcoloULA!$I$27</f>
        <v>0</v>
      </c>
      <c r="G65" s="68"/>
    </row>
    <row r="66" spans="2:7" ht="15" x14ac:dyDescent="0.25">
      <c r="B66"/>
      <c r="C66"/>
      <c r="D66" s="89">
        <f>CalcoloULA!$J$28</f>
        <v>243</v>
      </c>
      <c r="E66" s="90">
        <f>CalcoloULA!$J$29</f>
        <v>0</v>
      </c>
      <c r="F66" s="90">
        <f>CalcoloULA!$J$27</f>
        <v>0</v>
      </c>
      <c r="G66" s="68"/>
    </row>
    <row r="67" spans="2:7" ht="15" x14ac:dyDescent="0.25">
      <c r="B67"/>
      <c r="C67"/>
      <c r="D67" s="89">
        <f>CalcoloULA!$K$28</f>
        <v>273</v>
      </c>
      <c r="E67" s="90">
        <f>CalcoloULA!$K$29</f>
        <v>0</v>
      </c>
      <c r="F67" s="90">
        <f>CalcoloULA!$K$27</f>
        <v>0</v>
      </c>
      <c r="G67" s="68"/>
    </row>
    <row r="68" spans="2:7" ht="15" x14ac:dyDescent="0.25">
      <c r="B68"/>
      <c r="C68"/>
      <c r="D68" s="89">
        <f>CalcoloULA!$L$28</f>
        <v>304</v>
      </c>
      <c r="E68" s="90">
        <f>CalcoloULA!$L$29</f>
        <v>0</v>
      </c>
      <c r="F68" s="90">
        <f>CalcoloULA!$L$27</f>
        <v>0</v>
      </c>
      <c r="G68" s="68"/>
    </row>
    <row r="69" spans="2:7" ht="15" x14ac:dyDescent="0.25">
      <c r="B69"/>
      <c r="C69"/>
      <c r="D69" s="89">
        <f>CalcoloULA!$M$28</f>
        <v>334</v>
      </c>
      <c r="E69" s="90">
        <f>CalcoloULA!$M$29</f>
        <v>0</v>
      </c>
      <c r="F69" s="90">
        <f>CalcoloULA!$M$27</f>
        <v>0</v>
      </c>
      <c r="G69" s="68"/>
    </row>
    <row r="70" spans="2:7" ht="15" x14ac:dyDescent="0.25">
      <c r="C70"/>
      <c r="D70" s="89">
        <f>CalcoloULA!$N$28</f>
        <v>365</v>
      </c>
      <c r="E70" s="90">
        <f>CalcoloULA!$N$29</f>
        <v>0</v>
      </c>
      <c r="F70" s="90">
        <f>CalcoloULA!$N$27</f>
        <v>0</v>
      </c>
      <c r="G70" s="91">
        <f>SUMIF(E59:E70,1,F59:F70)</f>
        <v>0</v>
      </c>
    </row>
    <row r="71" spans="2:7" ht="15" x14ac:dyDescent="0.25">
      <c r="C71"/>
      <c r="D71" s="68"/>
      <c r="E71" s="68"/>
      <c r="F71" s="68"/>
      <c r="G71" s="68"/>
    </row>
    <row r="72" spans="2:7" ht="15" x14ac:dyDescent="0.25">
      <c r="C72"/>
      <c r="D72" s="68"/>
      <c r="E72" s="68"/>
      <c r="F72" s="68"/>
      <c r="G72" s="68"/>
    </row>
    <row r="73" spans="2:7" ht="15" x14ac:dyDescent="0.25">
      <c r="C73"/>
      <c r="D73" s="89">
        <f>CalcoloULA!$C$37</f>
        <v>396</v>
      </c>
      <c r="E73" s="90">
        <f>CalcoloULA!$C$38</f>
        <v>0</v>
      </c>
      <c r="F73" s="90">
        <f>CalcoloULA!$C$36</f>
        <v>0</v>
      </c>
      <c r="G73" s="68"/>
    </row>
    <row r="74" spans="2:7" ht="15" x14ac:dyDescent="0.25">
      <c r="C74"/>
      <c r="D74" s="89">
        <f>CalcoloULA!$D$37</f>
        <v>424</v>
      </c>
      <c r="E74" s="90">
        <f>CalcoloULA!$D$38</f>
        <v>0</v>
      </c>
      <c r="F74" s="90">
        <f>CalcoloULA!$D$36</f>
        <v>0</v>
      </c>
      <c r="G74" s="68"/>
    </row>
    <row r="75" spans="2:7" ht="15" x14ac:dyDescent="0.25">
      <c r="C75"/>
      <c r="D75" s="89">
        <f>CalcoloULA!$E$37</f>
        <v>455</v>
      </c>
      <c r="E75" s="90">
        <f>CalcoloULA!$E$38</f>
        <v>0</v>
      </c>
      <c r="F75" s="90">
        <f>CalcoloULA!$E$36</f>
        <v>0</v>
      </c>
      <c r="G75" s="68"/>
    </row>
    <row r="76" spans="2:7" ht="15" x14ac:dyDescent="0.25">
      <c r="C76"/>
      <c r="D76" s="89">
        <f>CalcoloULA!$F$37</f>
        <v>485</v>
      </c>
      <c r="E76" s="90">
        <f>CalcoloULA!$F$38</f>
        <v>0</v>
      </c>
      <c r="F76" s="90">
        <f>CalcoloULA!$F$36</f>
        <v>0</v>
      </c>
      <c r="G76" s="68"/>
    </row>
    <row r="77" spans="2:7" ht="15" x14ac:dyDescent="0.25">
      <c r="C77"/>
      <c r="D77" s="89">
        <f>CalcoloULA!$G$37</f>
        <v>516</v>
      </c>
      <c r="E77" s="90">
        <f>CalcoloULA!$G$38</f>
        <v>0</v>
      </c>
      <c r="F77" s="90">
        <f>CalcoloULA!$G$36</f>
        <v>0</v>
      </c>
      <c r="G77" s="68"/>
    </row>
    <row r="78" spans="2:7" ht="15" x14ac:dyDescent="0.25">
      <c r="C78"/>
      <c r="D78" s="89">
        <f>CalcoloULA!$H$37</f>
        <v>546</v>
      </c>
      <c r="E78" s="90">
        <f>CalcoloULA!$H$38</f>
        <v>0</v>
      </c>
      <c r="F78" s="90">
        <f>CalcoloULA!$H$36</f>
        <v>0</v>
      </c>
      <c r="G78" s="68"/>
    </row>
    <row r="79" spans="2:7" ht="15" x14ac:dyDescent="0.25">
      <c r="C79"/>
      <c r="D79" s="89">
        <f>CalcoloULA!$I$37</f>
        <v>577</v>
      </c>
      <c r="E79" s="90">
        <f>CalcoloULA!$I$38</f>
        <v>0</v>
      </c>
      <c r="F79" s="90">
        <f>CalcoloULA!$I$36</f>
        <v>0</v>
      </c>
      <c r="G79" s="68"/>
    </row>
    <row r="80" spans="2:7" ht="15" x14ac:dyDescent="0.25">
      <c r="C80"/>
      <c r="D80" s="89">
        <f>CalcoloULA!$J$37</f>
        <v>608</v>
      </c>
      <c r="E80" s="90">
        <f>CalcoloULA!$J$38</f>
        <v>0</v>
      </c>
      <c r="F80" s="90">
        <f>CalcoloULA!$J$36</f>
        <v>0</v>
      </c>
      <c r="G80" s="68"/>
    </row>
    <row r="81" spans="3:7" ht="15" x14ac:dyDescent="0.25">
      <c r="C81"/>
      <c r="D81" s="89">
        <f>CalcoloULA!$K$37</f>
        <v>638</v>
      </c>
      <c r="E81" s="90">
        <f>CalcoloULA!$K$38</f>
        <v>0</v>
      </c>
      <c r="F81" s="90">
        <f>CalcoloULA!$K$36</f>
        <v>0</v>
      </c>
      <c r="G81" s="68"/>
    </row>
    <row r="82" spans="3:7" ht="15" x14ac:dyDescent="0.25">
      <c r="C82"/>
      <c r="D82" s="89">
        <f>CalcoloULA!$L$37</f>
        <v>669</v>
      </c>
      <c r="E82" s="90">
        <f>CalcoloULA!$L$38</f>
        <v>0</v>
      </c>
      <c r="F82" s="90">
        <f>CalcoloULA!$L$36</f>
        <v>0</v>
      </c>
      <c r="G82" s="68"/>
    </row>
    <row r="83" spans="3:7" ht="15" x14ac:dyDescent="0.25">
      <c r="C83"/>
      <c r="D83" s="89">
        <f>CalcoloULA!$M$37</f>
        <v>699</v>
      </c>
      <c r="E83" s="90">
        <f>CalcoloULA!$M$38</f>
        <v>0</v>
      </c>
      <c r="F83" s="90">
        <f>CalcoloULA!$M$36</f>
        <v>0</v>
      </c>
      <c r="G83" s="68"/>
    </row>
    <row r="84" spans="3:7" ht="15" x14ac:dyDescent="0.25">
      <c r="C84"/>
      <c r="D84" s="89">
        <f>CalcoloULA!$N$37</f>
        <v>730</v>
      </c>
      <c r="E84" s="90">
        <f>CalcoloULA!$N$38</f>
        <v>0</v>
      </c>
      <c r="F84" s="90">
        <f>CalcoloULA!$N$36</f>
        <v>0</v>
      </c>
      <c r="G84" s="91">
        <f>SUMIF(E73:E84,1,F73:F84)</f>
        <v>0</v>
      </c>
    </row>
    <row r="85" spans="3:7" ht="15" x14ac:dyDescent="0.25">
      <c r="C85"/>
      <c r="D85" s="68"/>
      <c r="E85" s="68"/>
      <c r="F85" s="68"/>
      <c r="G85" s="68"/>
    </row>
    <row r="86" spans="3:7" ht="15" x14ac:dyDescent="0.25">
      <c r="C86"/>
      <c r="D86" s="68"/>
      <c r="E86" s="68"/>
      <c r="F86" s="68"/>
      <c r="G86" s="68"/>
    </row>
    <row r="87" spans="3:7" ht="15" x14ac:dyDescent="0.25">
      <c r="C87"/>
      <c r="D87" s="89">
        <f>CalcoloULA!$C$46</f>
        <v>761</v>
      </c>
      <c r="E87" s="90">
        <f>CalcoloULA!$C$47</f>
        <v>0</v>
      </c>
      <c r="F87" s="90">
        <f>CalcoloULA!$C$45</f>
        <v>0</v>
      </c>
      <c r="G87" s="68"/>
    </row>
    <row r="88" spans="3:7" ht="15" x14ac:dyDescent="0.25">
      <c r="C88"/>
      <c r="D88" s="89">
        <f>CalcoloULA!$D$46</f>
        <v>789</v>
      </c>
      <c r="E88" s="90">
        <f>CalcoloULA!$D$47</f>
        <v>0</v>
      </c>
      <c r="F88" s="90">
        <f>CalcoloULA!$D$45</f>
        <v>0</v>
      </c>
      <c r="G88" s="68"/>
    </row>
    <row r="89" spans="3:7" ht="15" x14ac:dyDescent="0.25">
      <c r="C89"/>
      <c r="D89" s="89">
        <f>CalcoloULA!$E$46</f>
        <v>820</v>
      </c>
      <c r="E89" s="90">
        <f>CalcoloULA!$E$47</f>
        <v>0</v>
      </c>
      <c r="F89" s="90">
        <f>CalcoloULA!$E$45</f>
        <v>0</v>
      </c>
      <c r="G89" s="68"/>
    </row>
    <row r="90" spans="3:7" ht="15" x14ac:dyDescent="0.25">
      <c r="C90"/>
      <c r="D90" s="89">
        <f>CalcoloULA!$F$46</f>
        <v>850</v>
      </c>
      <c r="E90" s="90">
        <f>CalcoloULA!$F$47</f>
        <v>0</v>
      </c>
      <c r="F90" s="90">
        <f>CalcoloULA!$F$45</f>
        <v>0</v>
      </c>
      <c r="G90" s="68"/>
    </row>
    <row r="91" spans="3:7" ht="15" x14ac:dyDescent="0.25">
      <c r="C91"/>
      <c r="D91" s="89">
        <f>CalcoloULA!$G$46</f>
        <v>881</v>
      </c>
      <c r="E91" s="90">
        <f>CalcoloULA!$G$47</f>
        <v>0</v>
      </c>
      <c r="F91" s="90">
        <f>CalcoloULA!$G$45</f>
        <v>0</v>
      </c>
      <c r="G91" s="68"/>
    </row>
    <row r="92" spans="3:7" ht="15" x14ac:dyDescent="0.25">
      <c r="C92"/>
      <c r="D92" s="89">
        <f>CalcoloULA!$H$46</f>
        <v>911</v>
      </c>
      <c r="E92" s="90">
        <f>CalcoloULA!$H$47</f>
        <v>0</v>
      </c>
      <c r="F92" s="90">
        <f>CalcoloULA!$H$45</f>
        <v>0</v>
      </c>
      <c r="G92" s="68"/>
    </row>
    <row r="93" spans="3:7" ht="15" x14ac:dyDescent="0.25">
      <c r="C93"/>
      <c r="D93" s="89">
        <f>CalcoloULA!$I$46</f>
        <v>942</v>
      </c>
      <c r="E93" s="90">
        <f>CalcoloULA!$I$47</f>
        <v>0</v>
      </c>
      <c r="F93" s="90">
        <f>CalcoloULA!$I$45</f>
        <v>0</v>
      </c>
      <c r="G93" s="68"/>
    </row>
    <row r="94" spans="3:7" ht="15" x14ac:dyDescent="0.25">
      <c r="C94"/>
      <c r="D94" s="89">
        <f>CalcoloULA!$J$46</f>
        <v>973</v>
      </c>
      <c r="E94" s="90">
        <f>CalcoloULA!$J$47</f>
        <v>0</v>
      </c>
      <c r="F94" s="90">
        <f>CalcoloULA!$J$45</f>
        <v>0</v>
      </c>
      <c r="G94" s="68"/>
    </row>
    <row r="95" spans="3:7" ht="15" x14ac:dyDescent="0.25">
      <c r="C95"/>
      <c r="D95" s="89">
        <f>CalcoloULA!$K$46</f>
        <v>1003</v>
      </c>
      <c r="E95" s="90">
        <f>CalcoloULA!$K$47</f>
        <v>0</v>
      </c>
      <c r="F95" s="90">
        <f>CalcoloULA!$K$45</f>
        <v>0</v>
      </c>
      <c r="G95" s="68"/>
    </row>
    <row r="96" spans="3:7" ht="15" x14ac:dyDescent="0.25">
      <c r="C96"/>
      <c r="D96" s="89">
        <f>CalcoloULA!$L$46</f>
        <v>1034</v>
      </c>
      <c r="E96" s="90">
        <f>CalcoloULA!$L$47</f>
        <v>0</v>
      </c>
      <c r="F96" s="90">
        <f>CalcoloULA!$L$45</f>
        <v>0</v>
      </c>
      <c r="G96" s="68"/>
    </row>
    <row r="97" spans="3:7" ht="15" x14ac:dyDescent="0.25">
      <c r="C97"/>
      <c r="D97" s="89">
        <f>CalcoloULA!$M$46</f>
        <v>1064</v>
      </c>
      <c r="E97" s="90">
        <f>CalcoloULA!$M$47</f>
        <v>0</v>
      </c>
      <c r="F97" s="90">
        <f>CalcoloULA!$M$45</f>
        <v>0</v>
      </c>
      <c r="G97" s="68"/>
    </row>
    <row r="98" spans="3:7" ht="15" x14ac:dyDescent="0.25">
      <c r="C98"/>
      <c r="D98" s="89">
        <f>CalcoloULA!$N$46</f>
        <v>1095</v>
      </c>
      <c r="E98" s="90">
        <f>CalcoloULA!$N$47</f>
        <v>0</v>
      </c>
      <c r="F98" s="90">
        <f>CalcoloULA!$N$45</f>
        <v>0</v>
      </c>
      <c r="G98" s="91">
        <f>SUMIF(E87:E98,1,F87:F98)</f>
        <v>0</v>
      </c>
    </row>
  </sheetData>
  <sheetProtection selectLockedCells="1" selectUnlockedCells="1"/>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pageSetUpPr fitToPage="1"/>
  </sheetPr>
  <dimension ref="A2:C30"/>
  <sheetViews>
    <sheetView topLeftCell="A8" zoomScaleNormal="100" workbookViewId="0">
      <selection activeCell="B26" sqref="B26"/>
    </sheetView>
  </sheetViews>
  <sheetFormatPr defaultColWidth="11.7109375" defaultRowHeight="12.75" x14ac:dyDescent="0.2"/>
  <cols>
    <col min="1" max="1" width="16.42578125" style="1" customWidth="1"/>
    <col min="2" max="2" width="70.140625" style="1" customWidth="1"/>
    <col min="3" max="3" width="15.140625" style="1" customWidth="1"/>
    <col min="4" max="16384" width="11.7109375" style="1"/>
  </cols>
  <sheetData>
    <row r="2" spans="1:3" x14ac:dyDescent="0.2">
      <c r="B2" s="139" t="s">
        <v>204</v>
      </c>
      <c r="C2" s="139"/>
    </row>
    <row r="4" spans="1:3" x14ac:dyDescent="0.2">
      <c r="A4" s="1" t="s">
        <v>162</v>
      </c>
      <c r="B4" s="24">
        <f>+Impresa!D16</f>
        <v>0</v>
      </c>
    </row>
    <row r="5" spans="1:3" x14ac:dyDescent="0.2">
      <c r="A5" s="4" t="s">
        <v>97</v>
      </c>
      <c r="B5" s="24">
        <f>+Determinazione!C8</f>
        <v>0</v>
      </c>
    </row>
    <row r="6" spans="1:3" x14ac:dyDescent="0.2">
      <c r="A6" s="65" t="s">
        <v>205</v>
      </c>
      <c r="B6" s="4" t="str">
        <f>+Determinazione!C17</f>
        <v xml:space="preserve">Prot.N.  - Det.N.  - Del 00/01/1900 - contributo teorico di euro </v>
      </c>
    </row>
    <row r="7" spans="1:3" x14ac:dyDescent="0.2">
      <c r="A7" s="65"/>
      <c r="B7" s="4"/>
    </row>
    <row r="8" spans="1:3" x14ac:dyDescent="0.2">
      <c r="A8" s="65"/>
      <c r="B8" s="37" t="s">
        <v>206</v>
      </c>
    </row>
    <row r="9" spans="1:3" ht="12.6" customHeight="1" x14ac:dyDescent="0.2">
      <c r="A9" s="142" t="s">
        <v>207</v>
      </c>
      <c r="B9" s="4" t="s">
        <v>208</v>
      </c>
      <c r="C9" s="93"/>
    </row>
    <row r="10" spans="1:3" ht="25.5" x14ac:dyDescent="0.2">
      <c r="A10" s="142"/>
      <c r="B10" s="4" t="s">
        <v>209</v>
      </c>
      <c r="C10" s="93"/>
    </row>
    <row r="11" spans="1:3" x14ac:dyDescent="0.2">
      <c r="A11" s="142"/>
      <c r="B11" s="4" t="s">
        <v>210</v>
      </c>
      <c r="C11" s="93"/>
    </row>
    <row r="12" spans="1:3" x14ac:dyDescent="0.2">
      <c r="B12" s="4"/>
      <c r="C12" s="9"/>
    </row>
    <row r="13" spans="1:3" ht="12.6" customHeight="1" x14ac:dyDescent="0.2">
      <c r="A13" s="143" t="s">
        <v>211</v>
      </c>
      <c r="B13" s="4" t="s">
        <v>208</v>
      </c>
      <c r="C13" s="93"/>
    </row>
    <row r="14" spans="1:3" ht="25.5" x14ac:dyDescent="0.2">
      <c r="A14" s="143"/>
      <c r="B14" s="4" t="s">
        <v>209</v>
      </c>
      <c r="C14" s="93"/>
    </row>
    <row r="15" spans="1:3" x14ac:dyDescent="0.2">
      <c r="A15" s="143"/>
      <c r="B15" s="4" t="s">
        <v>210</v>
      </c>
      <c r="C15" s="93"/>
    </row>
    <row r="16" spans="1:3" x14ac:dyDescent="0.2">
      <c r="B16" s="4"/>
      <c r="C16" s="9"/>
    </row>
    <row r="17" spans="1:3" x14ac:dyDescent="0.2">
      <c r="B17" s="4" t="s">
        <v>212</v>
      </c>
      <c r="C17" s="93"/>
    </row>
    <row r="18" spans="1:3" x14ac:dyDescent="0.2">
      <c r="B18" s="4" t="s">
        <v>213</v>
      </c>
      <c r="C18" s="94">
        <f>+Determinazione!C13</f>
        <v>0</v>
      </c>
    </row>
    <row r="19" spans="1:3" x14ac:dyDescent="0.2">
      <c r="B19" s="4"/>
      <c r="C19" s="4"/>
    </row>
    <row r="21" spans="1:3" ht="12.6" customHeight="1" x14ac:dyDescent="0.2">
      <c r="A21" s="142" t="s">
        <v>214</v>
      </c>
      <c r="B21" s="4" t="s">
        <v>215</v>
      </c>
      <c r="C21" s="93"/>
    </row>
    <row r="22" spans="1:3" x14ac:dyDescent="0.2">
      <c r="A22" s="142"/>
      <c r="B22" s="4" t="s">
        <v>216</v>
      </c>
      <c r="C22" s="93"/>
    </row>
    <row r="23" spans="1:3" x14ac:dyDescent="0.2">
      <c r="B23" s="4"/>
    </row>
    <row r="24" spans="1:3" x14ac:dyDescent="0.2">
      <c r="B24" s="66"/>
      <c r="C24" s="95"/>
    </row>
    <row r="25" spans="1:3" ht="38.25" x14ac:dyDescent="0.2">
      <c r="B25" s="22" t="s">
        <v>217</v>
      </c>
    </row>
    <row r="26" spans="1:3" ht="141" customHeight="1" x14ac:dyDescent="0.2">
      <c r="B26" s="96" t="s">
        <v>5635</v>
      </c>
      <c r="C26" s="97" t="e">
        <f>VLOOKUP(B26,Tabelle!J2:K4,2,0)</f>
        <v>#VALUE!</v>
      </c>
    </row>
    <row r="27" spans="1:3" x14ac:dyDescent="0.2">
      <c r="B27" s="4"/>
    </row>
    <row r="28" spans="1:3" x14ac:dyDescent="0.2">
      <c r="B28" s="98"/>
      <c r="C28" s="68">
        <f>IF(C21&gt;=C10,1,0)</f>
        <v>1</v>
      </c>
    </row>
    <row r="29" spans="1:3" x14ac:dyDescent="0.2">
      <c r="B29" s="68"/>
      <c r="C29" s="68">
        <f>IF(C22&gt;=C14,1,0)</f>
        <v>1</v>
      </c>
    </row>
    <row r="30" spans="1:3" ht="25.5" x14ac:dyDescent="0.2">
      <c r="B30" s="99" t="str">
        <f>IF(C30=2,"è stato mantenuto il livello minimo di dipendenti a tempo indeterminato dell'azienda e dell'unità produttiva collocati nella Regione Sardegna","pur non avendo mantenuto il livello minimo di dipendenti a tempo indeterminato dell'azienda e dell'unità produttiva collocati nella Regione Sardegna")</f>
        <v>è stato mantenuto il livello minimo di dipendenti a tempo indeterminato dell'azienda e dell'unità produttiva collocati nella Regione Sardegna</v>
      </c>
      <c r="C30" s="68">
        <f>+C28+C29</f>
        <v>2</v>
      </c>
    </row>
  </sheetData>
  <sheetProtection password="CF2B" sheet="1" objects="1" scenarios="1"/>
  <mergeCells count="4">
    <mergeCell ref="B2:C2"/>
    <mergeCell ref="A9:A11"/>
    <mergeCell ref="A13:A15"/>
    <mergeCell ref="A21:A22"/>
  </mergeCells>
  <pageMargins left="0.59055118110236227" right="0.39370078740157483" top="1.4960629921259843" bottom="1.7322834645669292" header="0.78740157480314965" footer="1.1023622047244095"/>
  <pageSetup paperSize="9" scale="93"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HF r:id="rId2"/>
  <extLst>
    <ext xmlns:x14="http://schemas.microsoft.com/office/spreadsheetml/2009/9/main" uri="{CCE6A557-97BC-4b89-ADB6-D9C93CAAB3DF}">
      <x14:dataValidations xmlns:xm="http://schemas.microsoft.com/office/excel/2006/main" xWindow="7843" yWindow="44780" count="1">
        <x14:dataValidation type="list" operator="equal" allowBlank="1">
          <x14:formula1>
            <xm:f>Tabelle!$J$2:$J$4</xm:f>
          </x14:formula1>
          <x14:formula2>
            <xm:f>0</xm:f>
          </x14:formula2>
          <xm:sqref>B26</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8">
    <pageSetUpPr fitToPage="1"/>
  </sheetPr>
  <dimension ref="A1:P52"/>
  <sheetViews>
    <sheetView zoomScaleNormal="100" workbookViewId="0">
      <selection activeCell="P6" sqref="P6"/>
    </sheetView>
  </sheetViews>
  <sheetFormatPr defaultColWidth="11.7109375" defaultRowHeight="12.75" x14ac:dyDescent="0.2"/>
  <cols>
    <col min="1" max="1" width="5.140625" style="1" customWidth="1"/>
    <col min="2" max="2" width="12.7109375" style="1" customWidth="1"/>
    <col min="3" max="3" width="7" style="1" customWidth="1"/>
    <col min="4" max="4" width="5.42578125" style="1" customWidth="1"/>
    <col min="5" max="5" width="11.5703125" style="1" customWidth="1"/>
    <col min="6" max="7" width="8.5703125" style="1" customWidth="1"/>
    <col min="8" max="8" width="8.85546875" style="1" customWidth="1"/>
    <col min="9" max="9" width="12.140625" style="1" customWidth="1"/>
    <col min="10" max="10" width="12.5703125" style="1" customWidth="1"/>
    <col min="11" max="12" width="0" style="100" hidden="1" customWidth="1"/>
    <col min="13" max="13" width="11.28515625" style="1" customWidth="1"/>
    <col min="14" max="15" width="11.7109375" style="1"/>
    <col min="16" max="16" width="17.85546875" style="1" customWidth="1"/>
    <col min="17" max="16384" width="11.7109375" style="1"/>
  </cols>
  <sheetData>
    <row r="1" spans="1:16" x14ac:dyDescent="0.2">
      <c r="K1" s="1"/>
      <c r="L1" s="1"/>
    </row>
    <row r="2" spans="1:16" x14ac:dyDescent="0.2">
      <c r="C2" s="144" t="s">
        <v>218</v>
      </c>
      <c r="D2" s="144"/>
      <c r="E2" s="144"/>
      <c r="F2" s="144"/>
      <c r="G2" s="144"/>
      <c r="H2" s="144"/>
      <c r="I2" s="144"/>
      <c r="J2" s="144"/>
      <c r="K2" s="1"/>
      <c r="L2" s="1"/>
    </row>
    <row r="3" spans="1:16" ht="38.25" x14ac:dyDescent="0.2">
      <c r="D3" s="101" t="s">
        <v>162</v>
      </c>
      <c r="E3" s="1">
        <f>+Impresa!D16</f>
        <v>0</v>
      </c>
      <c r="I3" s="1" t="s">
        <v>219</v>
      </c>
      <c r="J3" s="24">
        <f>+Determinazione!C8</f>
        <v>0</v>
      </c>
      <c r="K3" s="1"/>
      <c r="L3" s="1"/>
      <c r="M3" s="101" t="s">
        <v>220</v>
      </c>
      <c r="N3" s="11" t="s">
        <v>221</v>
      </c>
      <c r="O3" s="11" t="s">
        <v>222</v>
      </c>
    </row>
    <row r="4" spans="1:16" x14ac:dyDescent="0.2">
      <c r="C4" s="101"/>
      <c r="D4" s="101" t="s">
        <v>223</v>
      </c>
      <c r="E4" s="48"/>
      <c r="K4" s="1"/>
      <c r="L4" s="101"/>
      <c r="M4" s="101" t="str">
        <f>+Lavoratore!D17&amp;" "&amp;Lavoratore!D18</f>
        <v xml:space="preserve"> </v>
      </c>
      <c r="N4" s="102">
        <f>+Determinazione!C13</f>
        <v>0</v>
      </c>
      <c r="O4" s="102">
        <f>SUMIF(B39:B41,E4,O39:O41)</f>
        <v>0</v>
      </c>
    </row>
    <row r="5" spans="1:16" x14ac:dyDescent="0.2">
      <c r="K5" s="1"/>
      <c r="L5" s="1"/>
    </row>
    <row r="6" spans="1:16" ht="38.25" x14ac:dyDescent="0.2">
      <c r="A6" s="1" t="s">
        <v>224</v>
      </c>
      <c r="B6" s="4" t="s">
        <v>225</v>
      </c>
      <c r="C6" s="1" t="s">
        <v>226</v>
      </c>
      <c r="D6" s="1" t="s">
        <v>227</v>
      </c>
      <c r="E6" s="4" t="s">
        <v>228</v>
      </c>
      <c r="F6" s="4" t="s">
        <v>229</v>
      </c>
      <c r="G6" s="4" t="s">
        <v>230</v>
      </c>
      <c r="H6" s="4" t="s">
        <v>231</v>
      </c>
      <c r="I6" s="4" t="s">
        <v>232</v>
      </c>
      <c r="J6" s="4" t="s">
        <v>233</v>
      </c>
      <c r="K6" s="4" t="s">
        <v>234</v>
      </c>
      <c r="L6" s="4" t="s">
        <v>235</v>
      </c>
      <c r="M6" s="4" t="s">
        <v>236</v>
      </c>
      <c r="N6" s="4" t="s">
        <v>212</v>
      </c>
      <c r="O6" s="4" t="s">
        <v>237</v>
      </c>
      <c r="P6" s="4" t="s">
        <v>238</v>
      </c>
    </row>
    <row r="7" spans="1:16" x14ac:dyDescent="0.2">
      <c r="A7" s="1">
        <v>1</v>
      </c>
      <c r="B7" s="103"/>
      <c r="C7" s="40"/>
      <c r="D7" s="40"/>
      <c r="E7" s="70"/>
      <c r="F7" s="70"/>
      <c r="G7" s="70"/>
      <c r="H7" s="70"/>
      <c r="I7" s="70"/>
      <c r="J7" s="70"/>
      <c r="K7" s="104">
        <f t="shared" ref="K7:K36" si="0">+E7+F7+G7+H7-I7</f>
        <v>0</v>
      </c>
      <c r="L7" s="104">
        <f t="shared" ref="L7:L36" si="1">IF(J7&gt;0,0,+(K7+I7)/2-I7)</f>
        <v>0</v>
      </c>
      <c r="M7" s="47"/>
      <c r="N7" s="102">
        <f t="shared" ref="N7:N23" si="2">+K7+I7</f>
        <v>0</v>
      </c>
      <c r="O7" s="102">
        <f t="shared" ref="O7:O36" si="3">IF(L7&lt;0,0,IF(+N7*0.5&gt;L7,L7,N7*0.5))</f>
        <v>0</v>
      </c>
      <c r="P7" s="40"/>
    </row>
    <row r="8" spans="1:16" x14ac:dyDescent="0.2">
      <c r="A8" s="1">
        <v>2</v>
      </c>
      <c r="B8" s="103"/>
      <c r="C8" s="40"/>
      <c r="D8" s="40"/>
      <c r="E8" s="70"/>
      <c r="F8" s="70"/>
      <c r="G8" s="70"/>
      <c r="H8" s="70"/>
      <c r="I8" s="70"/>
      <c r="J8" s="70"/>
      <c r="K8" s="104">
        <f t="shared" si="0"/>
        <v>0</v>
      </c>
      <c r="L8" s="104">
        <f t="shared" si="1"/>
        <v>0</v>
      </c>
      <c r="M8" s="47"/>
      <c r="N8" s="102">
        <f t="shared" si="2"/>
        <v>0</v>
      </c>
      <c r="O8" s="102">
        <f t="shared" si="3"/>
        <v>0</v>
      </c>
      <c r="P8" s="40"/>
    </row>
    <row r="9" spans="1:16" x14ac:dyDescent="0.2">
      <c r="A9" s="1">
        <v>3</v>
      </c>
      <c r="B9" s="103"/>
      <c r="C9" s="40"/>
      <c r="D9" s="40"/>
      <c r="E9" s="70"/>
      <c r="F9" s="70"/>
      <c r="G9" s="70"/>
      <c r="H9" s="70"/>
      <c r="I9" s="70"/>
      <c r="J9" s="70"/>
      <c r="K9" s="104">
        <f t="shared" si="0"/>
        <v>0</v>
      </c>
      <c r="L9" s="104">
        <f t="shared" si="1"/>
        <v>0</v>
      </c>
      <c r="M9" s="47"/>
      <c r="N9" s="102">
        <f t="shared" si="2"/>
        <v>0</v>
      </c>
      <c r="O9" s="102">
        <f t="shared" si="3"/>
        <v>0</v>
      </c>
      <c r="P9" s="40"/>
    </row>
    <row r="10" spans="1:16" x14ac:dyDescent="0.2">
      <c r="A10" s="1">
        <v>4</v>
      </c>
      <c r="B10" s="103"/>
      <c r="C10" s="40"/>
      <c r="D10" s="40"/>
      <c r="E10" s="70"/>
      <c r="F10" s="70"/>
      <c r="G10" s="70"/>
      <c r="H10" s="70"/>
      <c r="I10" s="70"/>
      <c r="J10" s="70"/>
      <c r="K10" s="104">
        <f t="shared" si="0"/>
        <v>0</v>
      </c>
      <c r="L10" s="104">
        <f t="shared" si="1"/>
        <v>0</v>
      </c>
      <c r="M10" s="47"/>
      <c r="N10" s="102">
        <f t="shared" si="2"/>
        <v>0</v>
      </c>
      <c r="O10" s="102">
        <f t="shared" si="3"/>
        <v>0</v>
      </c>
      <c r="P10" s="40"/>
    </row>
    <row r="11" spans="1:16" x14ac:dyDescent="0.2">
      <c r="A11" s="1">
        <v>5</v>
      </c>
      <c r="B11" s="103"/>
      <c r="C11" s="40"/>
      <c r="D11" s="40"/>
      <c r="E11" s="70"/>
      <c r="F11" s="70"/>
      <c r="G11" s="70"/>
      <c r="H11" s="70"/>
      <c r="I11" s="70"/>
      <c r="J11" s="70"/>
      <c r="K11" s="104">
        <f t="shared" si="0"/>
        <v>0</v>
      </c>
      <c r="L11" s="104">
        <f t="shared" si="1"/>
        <v>0</v>
      </c>
      <c r="M11" s="47"/>
      <c r="N11" s="102">
        <f t="shared" si="2"/>
        <v>0</v>
      </c>
      <c r="O11" s="102">
        <f t="shared" si="3"/>
        <v>0</v>
      </c>
      <c r="P11" s="40"/>
    </row>
    <row r="12" spans="1:16" x14ac:dyDescent="0.2">
      <c r="A12" s="1">
        <v>6</v>
      </c>
      <c r="B12" s="103"/>
      <c r="C12" s="40"/>
      <c r="D12" s="40"/>
      <c r="E12" s="70"/>
      <c r="F12" s="70"/>
      <c r="G12" s="70"/>
      <c r="H12" s="70"/>
      <c r="I12" s="70"/>
      <c r="J12" s="70"/>
      <c r="K12" s="104">
        <f t="shared" si="0"/>
        <v>0</v>
      </c>
      <c r="L12" s="104">
        <f t="shared" si="1"/>
        <v>0</v>
      </c>
      <c r="M12" s="47"/>
      <c r="N12" s="102">
        <f t="shared" si="2"/>
        <v>0</v>
      </c>
      <c r="O12" s="102">
        <f t="shared" si="3"/>
        <v>0</v>
      </c>
      <c r="P12" s="40"/>
    </row>
    <row r="13" spans="1:16" x14ac:dyDescent="0.2">
      <c r="A13" s="1">
        <v>7</v>
      </c>
      <c r="B13" s="103"/>
      <c r="C13" s="40"/>
      <c r="D13" s="40"/>
      <c r="E13" s="70"/>
      <c r="F13" s="70"/>
      <c r="G13" s="70"/>
      <c r="H13" s="70"/>
      <c r="I13" s="70"/>
      <c r="J13" s="70"/>
      <c r="K13" s="104">
        <f t="shared" si="0"/>
        <v>0</v>
      </c>
      <c r="L13" s="104">
        <f t="shared" si="1"/>
        <v>0</v>
      </c>
      <c r="M13" s="47"/>
      <c r="N13" s="102">
        <f t="shared" si="2"/>
        <v>0</v>
      </c>
      <c r="O13" s="102">
        <f t="shared" si="3"/>
        <v>0</v>
      </c>
      <c r="P13" s="40"/>
    </row>
    <row r="14" spans="1:16" x14ac:dyDescent="0.2">
      <c r="A14" s="1">
        <v>8</v>
      </c>
      <c r="B14" s="103"/>
      <c r="C14" s="40"/>
      <c r="D14" s="40"/>
      <c r="E14" s="70"/>
      <c r="F14" s="70"/>
      <c r="G14" s="70"/>
      <c r="H14" s="70"/>
      <c r="I14" s="70"/>
      <c r="J14" s="70"/>
      <c r="K14" s="104">
        <f t="shared" si="0"/>
        <v>0</v>
      </c>
      <c r="L14" s="104">
        <f t="shared" si="1"/>
        <v>0</v>
      </c>
      <c r="M14" s="47"/>
      <c r="N14" s="102">
        <f t="shared" si="2"/>
        <v>0</v>
      </c>
      <c r="O14" s="102">
        <f t="shared" si="3"/>
        <v>0</v>
      </c>
      <c r="P14" s="40"/>
    </row>
    <row r="15" spans="1:16" x14ac:dyDescent="0.2">
      <c r="A15" s="1">
        <v>9</v>
      </c>
      <c r="B15" s="103"/>
      <c r="C15" s="40"/>
      <c r="D15" s="40"/>
      <c r="E15" s="70"/>
      <c r="F15" s="70"/>
      <c r="G15" s="70"/>
      <c r="H15" s="70"/>
      <c r="I15" s="70"/>
      <c r="J15" s="70"/>
      <c r="K15" s="104">
        <f t="shared" si="0"/>
        <v>0</v>
      </c>
      <c r="L15" s="104">
        <f t="shared" si="1"/>
        <v>0</v>
      </c>
      <c r="M15" s="47"/>
      <c r="N15" s="102">
        <f t="shared" si="2"/>
        <v>0</v>
      </c>
      <c r="O15" s="102">
        <f t="shared" si="3"/>
        <v>0</v>
      </c>
      <c r="P15" s="40"/>
    </row>
    <row r="16" spans="1:16" x14ac:dyDescent="0.2">
      <c r="A16" s="1">
        <v>10</v>
      </c>
      <c r="B16" s="103"/>
      <c r="C16" s="40"/>
      <c r="D16" s="40"/>
      <c r="E16" s="70"/>
      <c r="F16" s="70"/>
      <c r="G16" s="70"/>
      <c r="H16" s="70"/>
      <c r="I16" s="70"/>
      <c r="J16" s="70"/>
      <c r="K16" s="104">
        <f t="shared" si="0"/>
        <v>0</v>
      </c>
      <c r="L16" s="104">
        <f t="shared" si="1"/>
        <v>0</v>
      </c>
      <c r="M16" s="47"/>
      <c r="N16" s="102">
        <f t="shared" si="2"/>
        <v>0</v>
      </c>
      <c r="O16" s="102">
        <f t="shared" si="3"/>
        <v>0</v>
      </c>
      <c r="P16" s="40"/>
    </row>
    <row r="17" spans="1:16" x14ac:dyDescent="0.2">
      <c r="A17" s="1">
        <v>11</v>
      </c>
      <c r="B17" s="103"/>
      <c r="C17" s="40"/>
      <c r="D17" s="40"/>
      <c r="E17" s="70"/>
      <c r="F17" s="70"/>
      <c r="G17" s="70"/>
      <c r="H17" s="70"/>
      <c r="I17" s="70"/>
      <c r="J17" s="70"/>
      <c r="K17" s="104">
        <f t="shared" si="0"/>
        <v>0</v>
      </c>
      <c r="L17" s="104">
        <f t="shared" si="1"/>
        <v>0</v>
      </c>
      <c r="M17" s="47"/>
      <c r="N17" s="102">
        <f t="shared" si="2"/>
        <v>0</v>
      </c>
      <c r="O17" s="102">
        <f t="shared" si="3"/>
        <v>0</v>
      </c>
      <c r="P17" s="40"/>
    </row>
    <row r="18" spans="1:16" x14ac:dyDescent="0.2">
      <c r="A18" s="1">
        <v>12</v>
      </c>
      <c r="B18" s="103"/>
      <c r="C18" s="40"/>
      <c r="D18" s="40"/>
      <c r="E18" s="70"/>
      <c r="F18" s="70"/>
      <c r="G18" s="70"/>
      <c r="H18" s="70"/>
      <c r="I18" s="70"/>
      <c r="J18" s="70"/>
      <c r="K18" s="104">
        <f t="shared" si="0"/>
        <v>0</v>
      </c>
      <c r="L18" s="104">
        <f t="shared" si="1"/>
        <v>0</v>
      </c>
      <c r="M18" s="47"/>
      <c r="N18" s="102">
        <f t="shared" si="2"/>
        <v>0</v>
      </c>
      <c r="O18" s="102">
        <f t="shared" si="3"/>
        <v>0</v>
      </c>
      <c r="P18" s="40"/>
    </row>
    <row r="19" spans="1:16" x14ac:dyDescent="0.2">
      <c r="A19" s="1">
        <v>13</v>
      </c>
      <c r="B19" s="105"/>
      <c r="C19" s="40"/>
      <c r="D19" s="40"/>
      <c r="E19" s="70"/>
      <c r="F19" s="70"/>
      <c r="G19" s="70"/>
      <c r="H19" s="70"/>
      <c r="I19" s="70"/>
      <c r="J19" s="70"/>
      <c r="K19" s="104">
        <f t="shared" si="0"/>
        <v>0</v>
      </c>
      <c r="L19" s="104">
        <f t="shared" si="1"/>
        <v>0</v>
      </c>
      <c r="M19" s="47"/>
      <c r="N19" s="102">
        <f t="shared" si="2"/>
        <v>0</v>
      </c>
      <c r="O19" s="102">
        <f t="shared" si="3"/>
        <v>0</v>
      </c>
      <c r="P19" s="40"/>
    </row>
    <row r="20" spans="1:16" x14ac:dyDescent="0.2">
      <c r="A20" s="1">
        <v>14</v>
      </c>
      <c r="B20" s="105"/>
      <c r="C20" s="40"/>
      <c r="D20" s="40"/>
      <c r="E20" s="40"/>
      <c r="F20" s="40"/>
      <c r="G20" s="40"/>
      <c r="H20" s="40"/>
      <c r="I20" s="40"/>
      <c r="J20" s="40"/>
      <c r="K20" s="104">
        <f t="shared" si="0"/>
        <v>0</v>
      </c>
      <c r="L20" s="104">
        <f t="shared" si="1"/>
        <v>0</v>
      </c>
      <c r="M20" s="47"/>
      <c r="N20" s="102">
        <f t="shared" si="2"/>
        <v>0</v>
      </c>
      <c r="O20" s="102">
        <f t="shared" si="3"/>
        <v>0</v>
      </c>
      <c r="P20" s="40"/>
    </row>
    <row r="21" spans="1:16" x14ac:dyDescent="0.2">
      <c r="A21" s="1">
        <v>15</v>
      </c>
      <c r="B21" s="105"/>
      <c r="C21" s="40"/>
      <c r="D21" s="40"/>
      <c r="E21" s="40"/>
      <c r="F21" s="40"/>
      <c r="G21" s="40"/>
      <c r="H21" s="40"/>
      <c r="I21" s="40"/>
      <c r="J21" s="40"/>
      <c r="K21" s="104">
        <f t="shared" si="0"/>
        <v>0</v>
      </c>
      <c r="L21" s="104">
        <f t="shared" si="1"/>
        <v>0</v>
      </c>
      <c r="M21" s="47"/>
      <c r="N21" s="102">
        <f t="shared" si="2"/>
        <v>0</v>
      </c>
      <c r="O21" s="102">
        <f t="shared" si="3"/>
        <v>0</v>
      </c>
      <c r="P21" s="40"/>
    </row>
    <row r="22" spans="1:16" x14ac:dyDescent="0.2">
      <c r="A22" s="1">
        <v>16</v>
      </c>
      <c r="B22" s="105"/>
      <c r="C22" s="40"/>
      <c r="D22" s="40"/>
      <c r="E22" s="40"/>
      <c r="F22" s="40"/>
      <c r="G22" s="40"/>
      <c r="H22" s="40"/>
      <c r="I22" s="40"/>
      <c r="J22" s="40"/>
      <c r="K22" s="104">
        <f t="shared" si="0"/>
        <v>0</v>
      </c>
      <c r="L22" s="104">
        <f t="shared" si="1"/>
        <v>0</v>
      </c>
      <c r="M22" s="47"/>
      <c r="N22" s="102">
        <f t="shared" si="2"/>
        <v>0</v>
      </c>
      <c r="O22" s="102">
        <f t="shared" si="3"/>
        <v>0</v>
      </c>
      <c r="P22" s="40"/>
    </row>
    <row r="23" spans="1:16" x14ac:dyDescent="0.2">
      <c r="A23" s="1">
        <v>17</v>
      </c>
      <c r="B23" s="105"/>
      <c r="C23" s="40"/>
      <c r="D23" s="40"/>
      <c r="E23" s="40"/>
      <c r="F23" s="40"/>
      <c r="G23" s="40"/>
      <c r="H23" s="40"/>
      <c r="I23" s="40"/>
      <c r="J23" s="40"/>
      <c r="K23" s="104">
        <f t="shared" si="0"/>
        <v>0</v>
      </c>
      <c r="L23" s="104">
        <f t="shared" si="1"/>
        <v>0</v>
      </c>
      <c r="M23" s="47"/>
      <c r="N23" s="102">
        <f t="shared" si="2"/>
        <v>0</v>
      </c>
      <c r="O23" s="102">
        <f t="shared" si="3"/>
        <v>0</v>
      </c>
      <c r="P23" s="40"/>
    </row>
    <row r="24" spans="1:16" x14ac:dyDescent="0.2">
      <c r="A24" s="1">
        <v>18</v>
      </c>
      <c r="B24" s="105"/>
      <c r="C24" s="40"/>
      <c r="D24" s="40"/>
      <c r="E24" s="40"/>
      <c r="F24" s="40"/>
      <c r="G24" s="40"/>
      <c r="H24" s="40"/>
      <c r="I24" s="40"/>
      <c r="J24" s="40"/>
      <c r="K24" s="104">
        <f t="shared" si="0"/>
        <v>0</v>
      </c>
      <c r="L24" s="104">
        <f t="shared" si="1"/>
        <v>0</v>
      </c>
      <c r="M24" s="39"/>
      <c r="N24" s="102">
        <f t="shared" ref="N24:N36" si="4">+K24</f>
        <v>0</v>
      </c>
      <c r="O24" s="102">
        <f t="shared" si="3"/>
        <v>0</v>
      </c>
      <c r="P24" s="40"/>
    </row>
    <row r="25" spans="1:16" x14ac:dyDescent="0.2">
      <c r="A25" s="1">
        <v>19</v>
      </c>
      <c r="B25" s="105"/>
      <c r="C25" s="40"/>
      <c r="D25" s="40"/>
      <c r="E25" s="40"/>
      <c r="F25" s="40"/>
      <c r="G25" s="40"/>
      <c r="H25" s="40"/>
      <c r="I25" s="40"/>
      <c r="J25" s="40"/>
      <c r="K25" s="104">
        <f t="shared" si="0"/>
        <v>0</v>
      </c>
      <c r="L25" s="104">
        <f t="shared" si="1"/>
        <v>0</v>
      </c>
      <c r="M25" s="39"/>
      <c r="N25" s="102">
        <f t="shared" si="4"/>
        <v>0</v>
      </c>
      <c r="O25" s="102">
        <f t="shared" si="3"/>
        <v>0</v>
      </c>
      <c r="P25" s="40"/>
    </row>
    <row r="26" spans="1:16" x14ac:dyDescent="0.2">
      <c r="A26" s="1">
        <v>20</v>
      </c>
      <c r="B26" s="105"/>
      <c r="C26" s="40"/>
      <c r="D26" s="40"/>
      <c r="E26" s="40"/>
      <c r="F26" s="40"/>
      <c r="G26" s="40"/>
      <c r="H26" s="40"/>
      <c r="I26" s="40"/>
      <c r="J26" s="40"/>
      <c r="K26" s="104">
        <f t="shared" si="0"/>
        <v>0</v>
      </c>
      <c r="L26" s="104">
        <f t="shared" si="1"/>
        <v>0</v>
      </c>
      <c r="M26" s="39"/>
      <c r="N26" s="102">
        <f t="shared" si="4"/>
        <v>0</v>
      </c>
      <c r="O26" s="102">
        <f t="shared" si="3"/>
        <v>0</v>
      </c>
      <c r="P26" s="40"/>
    </row>
    <row r="27" spans="1:16" x14ac:dyDescent="0.2">
      <c r="A27" s="1">
        <v>21</v>
      </c>
      <c r="B27" s="105"/>
      <c r="C27" s="40"/>
      <c r="D27" s="40"/>
      <c r="E27" s="40"/>
      <c r="F27" s="40"/>
      <c r="G27" s="40"/>
      <c r="H27" s="40"/>
      <c r="I27" s="40"/>
      <c r="J27" s="40"/>
      <c r="K27" s="104">
        <f t="shared" si="0"/>
        <v>0</v>
      </c>
      <c r="L27" s="104">
        <f t="shared" si="1"/>
        <v>0</v>
      </c>
      <c r="M27" s="39"/>
      <c r="N27" s="102">
        <f t="shared" si="4"/>
        <v>0</v>
      </c>
      <c r="O27" s="102">
        <f t="shared" si="3"/>
        <v>0</v>
      </c>
      <c r="P27" s="40"/>
    </row>
    <row r="28" spans="1:16" x14ac:dyDescent="0.2">
      <c r="A28" s="1">
        <v>22</v>
      </c>
      <c r="B28" s="105"/>
      <c r="C28" s="40"/>
      <c r="D28" s="40"/>
      <c r="E28" s="40"/>
      <c r="F28" s="40"/>
      <c r="G28" s="40"/>
      <c r="H28" s="40"/>
      <c r="I28" s="40"/>
      <c r="J28" s="40"/>
      <c r="K28" s="104">
        <f t="shared" si="0"/>
        <v>0</v>
      </c>
      <c r="L28" s="104">
        <f t="shared" si="1"/>
        <v>0</v>
      </c>
      <c r="M28" s="39"/>
      <c r="N28" s="102">
        <f t="shared" si="4"/>
        <v>0</v>
      </c>
      <c r="O28" s="102">
        <f t="shared" si="3"/>
        <v>0</v>
      </c>
      <c r="P28" s="40"/>
    </row>
    <row r="29" spans="1:16" x14ac:dyDescent="0.2">
      <c r="A29" s="1">
        <v>23</v>
      </c>
      <c r="B29" s="105"/>
      <c r="C29" s="40"/>
      <c r="D29" s="40"/>
      <c r="E29" s="40"/>
      <c r="F29" s="40"/>
      <c r="G29" s="40"/>
      <c r="H29" s="40"/>
      <c r="I29" s="40"/>
      <c r="J29" s="40"/>
      <c r="K29" s="104">
        <f t="shared" si="0"/>
        <v>0</v>
      </c>
      <c r="L29" s="104">
        <f t="shared" si="1"/>
        <v>0</v>
      </c>
      <c r="M29" s="39"/>
      <c r="N29" s="102">
        <f t="shared" si="4"/>
        <v>0</v>
      </c>
      <c r="O29" s="102">
        <f t="shared" si="3"/>
        <v>0</v>
      </c>
      <c r="P29" s="40"/>
    </row>
    <row r="30" spans="1:16" x14ac:dyDescent="0.2">
      <c r="A30" s="1">
        <v>24</v>
      </c>
      <c r="B30" s="105"/>
      <c r="C30" s="40"/>
      <c r="D30" s="40"/>
      <c r="E30" s="40"/>
      <c r="F30" s="40"/>
      <c r="G30" s="40"/>
      <c r="H30" s="40"/>
      <c r="I30" s="40"/>
      <c r="J30" s="40"/>
      <c r="K30" s="104">
        <f t="shared" si="0"/>
        <v>0</v>
      </c>
      <c r="L30" s="104">
        <f t="shared" si="1"/>
        <v>0</v>
      </c>
      <c r="M30" s="39"/>
      <c r="N30" s="102">
        <f t="shared" si="4"/>
        <v>0</v>
      </c>
      <c r="O30" s="102">
        <f t="shared" si="3"/>
        <v>0</v>
      </c>
      <c r="P30" s="40"/>
    </row>
    <row r="31" spans="1:16" x14ac:dyDescent="0.2">
      <c r="A31" s="1">
        <v>25</v>
      </c>
      <c r="B31" s="105"/>
      <c r="C31" s="40"/>
      <c r="D31" s="40"/>
      <c r="E31" s="40"/>
      <c r="F31" s="40"/>
      <c r="G31" s="40"/>
      <c r="H31" s="40"/>
      <c r="I31" s="40"/>
      <c r="J31" s="40"/>
      <c r="K31" s="104">
        <f t="shared" si="0"/>
        <v>0</v>
      </c>
      <c r="L31" s="104">
        <f t="shared" si="1"/>
        <v>0</v>
      </c>
      <c r="M31" s="39"/>
      <c r="N31" s="102">
        <f t="shared" si="4"/>
        <v>0</v>
      </c>
      <c r="O31" s="102">
        <f t="shared" si="3"/>
        <v>0</v>
      </c>
      <c r="P31" s="40"/>
    </row>
    <row r="32" spans="1:16" x14ac:dyDescent="0.2">
      <c r="A32" s="1">
        <v>26</v>
      </c>
      <c r="B32" s="105"/>
      <c r="C32" s="40"/>
      <c r="D32" s="40"/>
      <c r="E32" s="40"/>
      <c r="F32" s="40"/>
      <c r="G32" s="40"/>
      <c r="H32" s="40"/>
      <c r="I32" s="40"/>
      <c r="J32" s="40"/>
      <c r="K32" s="104">
        <f t="shared" si="0"/>
        <v>0</v>
      </c>
      <c r="L32" s="104">
        <f t="shared" si="1"/>
        <v>0</v>
      </c>
      <c r="M32" s="39"/>
      <c r="N32" s="102">
        <f t="shared" si="4"/>
        <v>0</v>
      </c>
      <c r="O32" s="102">
        <f t="shared" si="3"/>
        <v>0</v>
      </c>
      <c r="P32" s="40"/>
    </row>
    <row r="33" spans="1:16" x14ac:dyDescent="0.2">
      <c r="A33" s="1">
        <v>27</v>
      </c>
      <c r="B33" s="105"/>
      <c r="C33" s="40"/>
      <c r="D33" s="40"/>
      <c r="E33" s="40"/>
      <c r="F33" s="40"/>
      <c r="G33" s="40"/>
      <c r="H33" s="40"/>
      <c r="I33" s="40"/>
      <c r="J33" s="40"/>
      <c r="K33" s="104">
        <f t="shared" si="0"/>
        <v>0</v>
      </c>
      <c r="L33" s="104">
        <f t="shared" si="1"/>
        <v>0</v>
      </c>
      <c r="M33" s="39"/>
      <c r="N33" s="102">
        <f t="shared" si="4"/>
        <v>0</v>
      </c>
      <c r="O33" s="102">
        <f t="shared" si="3"/>
        <v>0</v>
      </c>
      <c r="P33" s="40"/>
    </row>
    <row r="34" spans="1:16" x14ac:dyDescent="0.2">
      <c r="A34" s="1">
        <v>28</v>
      </c>
      <c r="B34" s="105"/>
      <c r="C34" s="40"/>
      <c r="D34" s="40"/>
      <c r="E34" s="40"/>
      <c r="F34" s="40"/>
      <c r="G34" s="40"/>
      <c r="H34" s="40"/>
      <c r="I34" s="40"/>
      <c r="J34" s="40"/>
      <c r="K34" s="104">
        <f t="shared" si="0"/>
        <v>0</v>
      </c>
      <c r="L34" s="104">
        <f t="shared" si="1"/>
        <v>0</v>
      </c>
      <c r="M34" s="39"/>
      <c r="N34" s="102">
        <f t="shared" si="4"/>
        <v>0</v>
      </c>
      <c r="O34" s="102">
        <f t="shared" si="3"/>
        <v>0</v>
      </c>
      <c r="P34" s="40"/>
    </row>
    <row r="35" spans="1:16" x14ac:dyDescent="0.2">
      <c r="A35" s="1">
        <v>29</v>
      </c>
      <c r="B35" s="105"/>
      <c r="C35" s="40"/>
      <c r="D35" s="40"/>
      <c r="E35" s="40"/>
      <c r="F35" s="40"/>
      <c r="G35" s="40"/>
      <c r="H35" s="40"/>
      <c r="I35" s="40"/>
      <c r="J35" s="40"/>
      <c r="K35" s="104">
        <f t="shared" si="0"/>
        <v>0</v>
      </c>
      <c r="L35" s="104">
        <f t="shared" si="1"/>
        <v>0</v>
      </c>
      <c r="M35" s="39"/>
      <c r="N35" s="102">
        <f t="shared" si="4"/>
        <v>0</v>
      </c>
      <c r="O35" s="102">
        <f t="shared" si="3"/>
        <v>0</v>
      </c>
      <c r="P35" s="40"/>
    </row>
    <row r="36" spans="1:16" x14ac:dyDescent="0.2">
      <c r="A36" s="1">
        <v>30</v>
      </c>
      <c r="B36" s="105"/>
      <c r="C36" s="40"/>
      <c r="D36" s="40"/>
      <c r="E36" s="40"/>
      <c r="F36" s="40"/>
      <c r="G36" s="40"/>
      <c r="H36" s="40"/>
      <c r="I36" s="40"/>
      <c r="J36" s="40"/>
      <c r="K36" s="104">
        <f t="shared" si="0"/>
        <v>0</v>
      </c>
      <c r="L36" s="104">
        <f t="shared" si="1"/>
        <v>0</v>
      </c>
      <c r="M36" s="39"/>
      <c r="N36" s="102">
        <f t="shared" si="4"/>
        <v>0</v>
      </c>
      <c r="O36" s="102">
        <f t="shared" si="3"/>
        <v>0</v>
      </c>
      <c r="P36" s="40"/>
    </row>
    <row r="39" spans="1:16" x14ac:dyDescent="0.2">
      <c r="B39" s="1" t="s">
        <v>239</v>
      </c>
      <c r="N39" s="102">
        <f t="shared" ref="N39:O41" si="5">SUMIF($B$7:$B$36,$B39,N$7:N$36)</f>
        <v>0</v>
      </c>
      <c r="O39" s="102">
        <f t="shared" si="5"/>
        <v>0</v>
      </c>
    </row>
    <row r="40" spans="1:16" x14ac:dyDescent="0.2">
      <c r="B40" s="1" t="s">
        <v>240</v>
      </c>
      <c r="N40" s="102">
        <f t="shared" si="5"/>
        <v>0</v>
      </c>
      <c r="O40" s="102">
        <f t="shared" si="5"/>
        <v>0</v>
      </c>
    </row>
    <row r="41" spans="1:16" x14ac:dyDescent="0.2">
      <c r="B41" s="64" t="s">
        <v>241</v>
      </c>
      <c r="N41" s="102">
        <f t="shared" si="5"/>
        <v>0</v>
      </c>
      <c r="O41" s="102">
        <f t="shared" si="5"/>
        <v>0</v>
      </c>
    </row>
    <row r="42" spans="1:16" x14ac:dyDescent="0.2">
      <c r="M42" s="1" t="s">
        <v>242</v>
      </c>
      <c r="N42" s="102">
        <f>+N39+N40</f>
        <v>0</v>
      </c>
      <c r="O42" s="102">
        <f>+O39+O40</f>
        <v>0</v>
      </c>
    </row>
    <row r="43" spans="1:16" x14ac:dyDescent="0.2">
      <c r="M43" s="101" t="str">
        <f>+'Richiesta Erogazione'!B28</f>
        <v>Primo 50%</v>
      </c>
      <c r="N43" s="102">
        <f>SUMIF($B$7:$B$36,$M43,N$7:N$36)</f>
        <v>0</v>
      </c>
      <c r="O43" s="102">
        <f>SUMIF($B$7:$B$36,$M43,O$7:O$36)</f>
        <v>0</v>
      </c>
    </row>
    <row r="44" spans="1:16" x14ac:dyDescent="0.2">
      <c r="M44" s="101"/>
      <c r="N44" s="102"/>
      <c r="O44" s="102"/>
    </row>
    <row r="45" spans="1:16" ht="25.5" x14ac:dyDescent="0.2">
      <c r="M45" s="101"/>
      <c r="N45" s="106" t="s">
        <v>212</v>
      </c>
      <c r="O45" s="106" t="s">
        <v>237</v>
      </c>
    </row>
    <row r="46" spans="1:16" x14ac:dyDescent="0.2">
      <c r="J46" s="101" t="s">
        <v>243</v>
      </c>
      <c r="M46" s="1" t="s">
        <v>239</v>
      </c>
      <c r="N46" s="102">
        <f>+ObiettiviOccupazione!C17/2</f>
        <v>0</v>
      </c>
      <c r="O46" s="102">
        <f>+N4/2</f>
        <v>0</v>
      </c>
    </row>
    <row r="47" spans="1:16" x14ac:dyDescent="0.2">
      <c r="M47" s="1" t="s">
        <v>240</v>
      </c>
      <c r="N47" s="102">
        <f>+N46</f>
        <v>0</v>
      </c>
      <c r="O47" s="102">
        <f>+N4/2</f>
        <v>0</v>
      </c>
    </row>
    <row r="48" spans="1:16" x14ac:dyDescent="0.2">
      <c r="M48" s="64" t="s">
        <v>241</v>
      </c>
      <c r="N48" s="102">
        <f>+ObiettiviOccupazione!C17</f>
        <v>0</v>
      </c>
      <c r="O48" s="102">
        <f>+N4</f>
        <v>0</v>
      </c>
    </row>
    <row r="49" spans="10:15" x14ac:dyDescent="0.2">
      <c r="N49" s="102"/>
      <c r="O49" s="102"/>
    </row>
    <row r="50" spans="10:15" x14ac:dyDescent="0.2">
      <c r="J50" s="101" t="s">
        <v>244</v>
      </c>
      <c r="M50" s="1" t="s">
        <v>239</v>
      </c>
      <c r="N50" s="102">
        <f>IF(AND(M43=M50,N43&gt;=N46),N46,0)</f>
        <v>0</v>
      </c>
      <c r="O50" s="102">
        <f>IF(AND(M43=M50,O43&gt;=O46),O46,0)</f>
        <v>0</v>
      </c>
    </row>
    <row r="51" spans="10:15" x14ac:dyDescent="0.2">
      <c r="M51" s="1" t="s">
        <v>240</v>
      </c>
      <c r="N51" s="102">
        <f>IF(AND($M43=$M51,N42&gt;=N48),N47,0)</f>
        <v>0</v>
      </c>
      <c r="O51" s="102">
        <f>IF(AND($M43=$M51,O42&gt;=O48),O47,0)</f>
        <v>0</v>
      </c>
    </row>
    <row r="52" spans="10:15" x14ac:dyDescent="0.2">
      <c r="M52" s="64" t="s">
        <v>241</v>
      </c>
      <c r="N52" s="102">
        <f>IF(AND($M43=$M52,SUM(N7:N36)&gt;=N48),N48,0)</f>
        <v>0</v>
      </c>
      <c r="O52" s="102">
        <f>IF(AND($M43=$M52,SUM(O7:O36)&gt;=O48),O48,0)</f>
        <v>0</v>
      </c>
    </row>
  </sheetData>
  <sheetProtection password="CF2B" sheet="1" objects="1" scenarios="1"/>
  <mergeCells count="1">
    <mergeCell ref="C2:J2"/>
  </mergeCells>
  <pageMargins left="0.59055118110236227" right="0.39370078740157483" top="1.4960629921259843" bottom="1.7322834645669292" header="0.78740157480314965" footer="1.1023622047244095"/>
  <pageSetup paperSize="9" scale="65"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 r:id="rId2"/>
  <legacyDrawingHF r:id="rId3"/>
  <extLst>
    <ext xmlns:x14="http://schemas.microsoft.com/office/spreadsheetml/2009/9/main" uri="{CCE6A557-97BC-4b89-ADB6-D9C93CAAB3DF}">
      <x14:dataValidations xmlns:xm="http://schemas.microsoft.com/office/excel/2006/main" xWindow="24894" yWindow="60675" count="2">
        <x14:dataValidation type="list" operator="equal" allowBlank="1">
          <x14:formula1>
            <xm:f>Tabelle!$G$2:$G$4</xm:f>
          </x14:formula1>
          <x14:formula2>
            <xm:f>0</xm:f>
          </x14:formula2>
          <xm:sqref>E4</xm:sqref>
        </x14:dataValidation>
        <x14:dataValidation type="list" operator="equal" allowBlank="1">
          <x14:formula1>
            <xm:f>Tabelle!$G$2:$G$4</xm:f>
          </x14:formula1>
          <x14:formula2>
            <xm:f>0</xm:f>
          </x14:formula2>
          <xm:sqref>B7:B36</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9">
    <pageSetUpPr fitToPage="1"/>
  </sheetPr>
  <dimension ref="A2:M67"/>
  <sheetViews>
    <sheetView zoomScaleNormal="100" workbookViewId="0">
      <selection activeCell="H5" sqref="H5"/>
    </sheetView>
  </sheetViews>
  <sheetFormatPr defaultColWidth="11.7109375" defaultRowHeight="12.75" x14ac:dyDescent="0.2"/>
  <cols>
    <col min="1" max="1" width="5.5703125" style="1" customWidth="1"/>
    <col min="2" max="2" width="10.7109375" style="1" customWidth="1"/>
    <col min="3" max="3" width="6.140625" style="1" customWidth="1"/>
    <col min="4" max="4" width="5.42578125" style="1" customWidth="1"/>
    <col min="5" max="5" width="11.7109375" style="1" customWidth="1"/>
    <col min="6" max="6" width="13.42578125" style="1" customWidth="1"/>
    <col min="7" max="7" width="12.140625" style="1" customWidth="1"/>
    <col min="8" max="8" width="12.5703125" style="1" customWidth="1"/>
    <col min="9" max="9" width="10.42578125" style="1" customWidth="1"/>
    <col min="10" max="10" width="10.5703125" style="1" customWidth="1"/>
    <col min="11" max="11" width="10.5703125" style="134" customWidth="1"/>
    <col min="12" max="12" width="17.28515625" style="1" customWidth="1"/>
    <col min="13" max="13" width="17" style="1" customWidth="1"/>
    <col min="14" max="16384" width="11.7109375" style="1"/>
  </cols>
  <sheetData>
    <row r="2" spans="1:13" x14ac:dyDescent="0.2">
      <c r="C2" s="139" t="s">
        <v>245</v>
      </c>
      <c r="D2" s="139"/>
      <c r="E2" s="139"/>
      <c r="F2" s="139"/>
      <c r="G2" s="139"/>
      <c r="H2" s="139"/>
      <c r="I2" s="139"/>
    </row>
    <row r="4" spans="1:13" ht="15" x14ac:dyDescent="0.25">
      <c r="A4" s="1" t="s">
        <v>246</v>
      </c>
      <c r="B4" s="1">
        <f>+Impresa!D16</f>
        <v>0</v>
      </c>
      <c r="E4"/>
      <c r="F4" s="1" t="s">
        <v>219</v>
      </c>
      <c r="G4" s="24">
        <f>+Determinazione!C8</f>
        <v>0</v>
      </c>
      <c r="H4"/>
      <c r="I4" s="9" t="s">
        <v>220</v>
      </c>
      <c r="J4" s="9"/>
      <c r="K4" s="133"/>
      <c r="L4" s="1" t="str">
        <f>+Lavoratore!D17&amp;" "&amp;Lavoratore!D18</f>
        <v xml:space="preserve"> </v>
      </c>
    </row>
    <row r="5" spans="1:13" x14ac:dyDescent="0.2">
      <c r="G5" s="9"/>
      <c r="H5" s="9"/>
    </row>
    <row r="6" spans="1:13" ht="44.45" customHeight="1" x14ac:dyDescent="0.2">
      <c r="B6" s="135"/>
      <c r="F6" s="145" t="s">
        <v>5631</v>
      </c>
      <c r="G6" s="145"/>
      <c r="H6" s="145"/>
      <c r="I6" s="145"/>
      <c r="J6" s="145"/>
      <c r="K6" s="145"/>
      <c r="L6" s="145"/>
      <c r="M6" s="145"/>
    </row>
    <row r="7" spans="1:13" ht="38.25" x14ac:dyDescent="0.2">
      <c r="A7" s="1" t="s">
        <v>224</v>
      </c>
      <c r="B7" s="4" t="s">
        <v>225</v>
      </c>
      <c r="C7" s="1" t="s">
        <v>226</v>
      </c>
      <c r="D7" s="1" t="s">
        <v>227</v>
      </c>
      <c r="E7" s="4" t="s">
        <v>236</v>
      </c>
      <c r="F7" s="4" t="s">
        <v>247</v>
      </c>
      <c r="G7" s="4" t="s">
        <v>248</v>
      </c>
      <c r="H7" s="4" t="s">
        <v>249</v>
      </c>
      <c r="I7" s="4" t="s">
        <v>250</v>
      </c>
      <c r="J7" s="4" t="s">
        <v>251</v>
      </c>
      <c r="K7" s="135" t="s">
        <v>5632</v>
      </c>
      <c r="L7" s="4" t="s">
        <v>252</v>
      </c>
      <c r="M7" s="4" t="s">
        <v>253</v>
      </c>
    </row>
    <row r="8" spans="1:13" x14ac:dyDescent="0.2">
      <c r="A8" s="1">
        <v>1</v>
      </c>
      <c r="B8" s="9">
        <f>+Costi_Ammissibili!B7</f>
        <v>0</v>
      </c>
      <c r="C8" s="1">
        <f>+Costi_Ammissibili!C7</f>
        <v>0</v>
      </c>
      <c r="D8" s="1">
        <f>+Costi_Ammissibili!D7</f>
        <v>0</v>
      </c>
      <c r="E8" s="102">
        <f>+Costi_Ammissibili!M7</f>
        <v>0</v>
      </c>
      <c r="F8" s="39"/>
      <c r="G8" s="39"/>
      <c r="H8" s="39"/>
      <c r="I8" s="39"/>
      <c r="J8" s="46"/>
      <c r="K8" s="46"/>
      <c r="L8" s="46"/>
      <c r="M8" s="69"/>
    </row>
    <row r="9" spans="1:13" s="134" customFormat="1" x14ac:dyDescent="0.2">
      <c r="A9" s="134">
        <f>+A8</f>
        <v>1</v>
      </c>
      <c r="B9" s="133">
        <f>+B8</f>
        <v>0</v>
      </c>
      <c r="C9" s="134">
        <f>+C8</f>
        <v>0</v>
      </c>
      <c r="D9" s="134">
        <f>+D8</f>
        <v>0</v>
      </c>
      <c r="E9" s="102">
        <f>+E8</f>
        <v>0</v>
      </c>
      <c r="F9" s="39"/>
      <c r="G9" s="39"/>
      <c r="H9" s="39"/>
      <c r="I9" s="39"/>
      <c r="J9" s="46"/>
      <c r="K9" s="46"/>
      <c r="L9" s="46"/>
      <c r="M9" s="69"/>
    </row>
    <row r="10" spans="1:13" x14ac:dyDescent="0.2">
      <c r="A10" s="1">
        <v>2</v>
      </c>
      <c r="B10" s="9">
        <f>+Costi_Ammissibili!B8</f>
        <v>0</v>
      </c>
      <c r="C10" s="1">
        <f>+Costi_Ammissibili!C8</f>
        <v>0</v>
      </c>
      <c r="D10" s="1">
        <f>+Costi_Ammissibili!D8</f>
        <v>0</v>
      </c>
      <c r="E10" s="102">
        <f>+Costi_Ammissibili!M8</f>
        <v>0</v>
      </c>
      <c r="F10" s="39"/>
      <c r="G10" s="39"/>
      <c r="H10" s="39"/>
      <c r="I10" s="39"/>
      <c r="J10" s="46"/>
      <c r="K10" s="46"/>
      <c r="L10" s="46"/>
      <c r="M10" s="69"/>
    </row>
    <row r="11" spans="1:13" s="134" customFormat="1" x14ac:dyDescent="0.2">
      <c r="A11" s="134">
        <f>+A10</f>
        <v>2</v>
      </c>
      <c r="B11" s="133">
        <f>+B10</f>
        <v>0</v>
      </c>
      <c r="C11" s="134">
        <f>+C10</f>
        <v>0</v>
      </c>
      <c r="D11" s="134">
        <f>+D10</f>
        <v>0</v>
      </c>
      <c r="E11" s="102">
        <f>+E10</f>
        <v>0</v>
      </c>
      <c r="F11" s="39"/>
      <c r="G11" s="39"/>
      <c r="H11" s="39"/>
      <c r="I11" s="39"/>
      <c r="J11" s="46"/>
      <c r="K11" s="46"/>
      <c r="L11" s="46"/>
      <c r="M11" s="69"/>
    </row>
    <row r="12" spans="1:13" x14ac:dyDescent="0.2">
      <c r="A12" s="1">
        <v>3</v>
      </c>
      <c r="B12" s="9">
        <f>+Costi_Ammissibili!B9</f>
        <v>0</v>
      </c>
      <c r="C12" s="1">
        <f>+Costi_Ammissibili!C9</f>
        <v>0</v>
      </c>
      <c r="D12" s="1">
        <f>+Costi_Ammissibili!D9</f>
        <v>0</v>
      </c>
      <c r="E12" s="102">
        <f>+Costi_Ammissibili!M9</f>
        <v>0</v>
      </c>
      <c r="F12" s="39"/>
      <c r="G12" s="39"/>
      <c r="H12" s="39"/>
      <c r="I12" s="39"/>
      <c r="J12" s="46"/>
      <c r="K12" s="46"/>
      <c r="L12" s="46"/>
      <c r="M12" s="69"/>
    </row>
    <row r="13" spans="1:13" s="134" customFormat="1" x14ac:dyDescent="0.2">
      <c r="A13" s="134">
        <f>+A12</f>
        <v>3</v>
      </c>
      <c r="B13" s="133">
        <f>+B12</f>
        <v>0</v>
      </c>
      <c r="C13" s="134">
        <f>+C12</f>
        <v>0</v>
      </c>
      <c r="D13" s="134">
        <f>+D12</f>
        <v>0</v>
      </c>
      <c r="E13" s="102">
        <f>+E12</f>
        <v>0</v>
      </c>
      <c r="F13" s="39"/>
      <c r="G13" s="39"/>
      <c r="H13" s="39"/>
      <c r="I13" s="39"/>
      <c r="J13" s="46"/>
      <c r="K13" s="46"/>
      <c r="L13" s="46"/>
      <c r="M13" s="69"/>
    </row>
    <row r="14" spans="1:13" x14ac:dyDescent="0.2">
      <c r="A14" s="1">
        <v>4</v>
      </c>
      <c r="B14" s="9">
        <f>+Costi_Ammissibili!B10</f>
        <v>0</v>
      </c>
      <c r="C14" s="1">
        <f>+Costi_Ammissibili!C10</f>
        <v>0</v>
      </c>
      <c r="D14" s="1">
        <f>+Costi_Ammissibili!D10</f>
        <v>0</v>
      </c>
      <c r="E14" s="102">
        <f>+Costi_Ammissibili!M10</f>
        <v>0</v>
      </c>
      <c r="F14" s="39"/>
      <c r="G14" s="39"/>
      <c r="H14" s="39"/>
      <c r="I14" s="39"/>
      <c r="J14" s="46"/>
      <c r="K14" s="46"/>
      <c r="L14" s="46"/>
      <c r="M14" s="69"/>
    </row>
    <row r="15" spans="1:13" s="134" customFormat="1" x14ac:dyDescent="0.2">
      <c r="A15" s="134">
        <f>+A14</f>
        <v>4</v>
      </c>
      <c r="B15" s="133">
        <f>+B14</f>
        <v>0</v>
      </c>
      <c r="C15" s="134">
        <f>+C14</f>
        <v>0</v>
      </c>
      <c r="D15" s="134">
        <f>+D14</f>
        <v>0</v>
      </c>
      <c r="E15" s="102">
        <f>+E14</f>
        <v>0</v>
      </c>
      <c r="F15" s="39"/>
      <c r="G15" s="39"/>
      <c r="H15" s="39"/>
      <c r="I15" s="39"/>
      <c r="J15" s="46"/>
      <c r="K15" s="46"/>
      <c r="L15" s="46"/>
      <c r="M15" s="69"/>
    </row>
    <row r="16" spans="1:13" x14ac:dyDescent="0.2">
      <c r="A16" s="1">
        <v>5</v>
      </c>
      <c r="B16" s="9">
        <f>+Costi_Ammissibili!B11</f>
        <v>0</v>
      </c>
      <c r="C16" s="1">
        <f>+Costi_Ammissibili!C11</f>
        <v>0</v>
      </c>
      <c r="D16" s="1">
        <f>+Costi_Ammissibili!D11</f>
        <v>0</v>
      </c>
      <c r="E16" s="102">
        <f>+Costi_Ammissibili!M11</f>
        <v>0</v>
      </c>
      <c r="F16" s="39"/>
      <c r="G16" s="39"/>
      <c r="H16" s="39"/>
      <c r="I16" s="39"/>
      <c r="J16" s="46"/>
      <c r="K16" s="46"/>
      <c r="L16" s="46"/>
      <c r="M16" s="69"/>
    </row>
    <row r="17" spans="1:13" s="134" customFormat="1" x14ac:dyDescent="0.2">
      <c r="A17" s="134">
        <f>+A16</f>
        <v>5</v>
      </c>
      <c r="B17" s="133">
        <f>+B16</f>
        <v>0</v>
      </c>
      <c r="C17" s="134">
        <f>+C16</f>
        <v>0</v>
      </c>
      <c r="D17" s="134">
        <f>+D16</f>
        <v>0</v>
      </c>
      <c r="E17" s="102">
        <f>+E16</f>
        <v>0</v>
      </c>
      <c r="F17" s="39"/>
      <c r="G17" s="39"/>
      <c r="H17" s="39"/>
      <c r="I17" s="39"/>
      <c r="J17" s="46"/>
      <c r="K17" s="46"/>
      <c r="L17" s="46"/>
      <c r="M17" s="69"/>
    </row>
    <row r="18" spans="1:13" x14ac:dyDescent="0.2">
      <c r="A18" s="1">
        <v>6</v>
      </c>
      <c r="B18" s="9">
        <f>+Costi_Ammissibili!B12</f>
        <v>0</v>
      </c>
      <c r="C18" s="1">
        <f>+Costi_Ammissibili!C12</f>
        <v>0</v>
      </c>
      <c r="D18" s="1">
        <f>+Costi_Ammissibili!D12</f>
        <v>0</v>
      </c>
      <c r="E18" s="102">
        <f>+Costi_Ammissibili!M12</f>
        <v>0</v>
      </c>
      <c r="F18" s="39"/>
      <c r="G18" s="39"/>
      <c r="H18" s="39"/>
      <c r="I18" s="39"/>
      <c r="J18" s="46"/>
      <c r="K18" s="46"/>
      <c r="L18" s="46"/>
      <c r="M18" s="69"/>
    </row>
    <row r="19" spans="1:13" s="134" customFormat="1" x14ac:dyDescent="0.2">
      <c r="A19" s="134">
        <f>+A18</f>
        <v>6</v>
      </c>
      <c r="B19" s="133">
        <f>+B18</f>
        <v>0</v>
      </c>
      <c r="C19" s="134">
        <f>+C18</f>
        <v>0</v>
      </c>
      <c r="D19" s="134">
        <f>+D18</f>
        <v>0</v>
      </c>
      <c r="E19" s="102">
        <f>+E18</f>
        <v>0</v>
      </c>
      <c r="F19" s="39"/>
      <c r="G19" s="39"/>
      <c r="H19" s="39"/>
      <c r="I19" s="39"/>
      <c r="J19" s="46"/>
      <c r="K19" s="46"/>
      <c r="L19" s="46"/>
      <c r="M19" s="69"/>
    </row>
    <row r="20" spans="1:13" x14ac:dyDescent="0.2">
      <c r="A20" s="1">
        <v>7</v>
      </c>
      <c r="B20" s="9">
        <f>+Costi_Ammissibili!B13</f>
        <v>0</v>
      </c>
      <c r="C20" s="1">
        <f>+Costi_Ammissibili!C13</f>
        <v>0</v>
      </c>
      <c r="D20" s="1">
        <f>+Costi_Ammissibili!D13</f>
        <v>0</v>
      </c>
      <c r="E20" s="102">
        <f>+Costi_Ammissibili!M13</f>
        <v>0</v>
      </c>
      <c r="F20" s="39"/>
      <c r="G20" s="39"/>
      <c r="H20" s="39"/>
      <c r="I20" s="39"/>
      <c r="J20" s="46"/>
      <c r="K20" s="46"/>
      <c r="L20" s="46"/>
      <c r="M20" s="69"/>
    </row>
    <row r="21" spans="1:13" s="134" customFormat="1" x14ac:dyDescent="0.2">
      <c r="A21" s="134">
        <f>+A20</f>
        <v>7</v>
      </c>
      <c r="B21" s="133">
        <f>+B20</f>
        <v>0</v>
      </c>
      <c r="C21" s="134">
        <f>+C20</f>
        <v>0</v>
      </c>
      <c r="D21" s="134">
        <f>+D20</f>
        <v>0</v>
      </c>
      <c r="E21" s="102">
        <f>+E20</f>
        <v>0</v>
      </c>
      <c r="F21" s="39"/>
      <c r="G21" s="39"/>
      <c r="H21" s="39"/>
      <c r="I21" s="39"/>
      <c r="J21" s="46"/>
      <c r="K21" s="46"/>
      <c r="L21" s="46"/>
      <c r="M21" s="69"/>
    </row>
    <row r="22" spans="1:13" x14ac:dyDescent="0.2">
      <c r="A22" s="1">
        <v>8</v>
      </c>
      <c r="B22" s="9">
        <f>+Costi_Ammissibili!B14</f>
        <v>0</v>
      </c>
      <c r="C22" s="1">
        <f>+Costi_Ammissibili!C14</f>
        <v>0</v>
      </c>
      <c r="D22" s="1">
        <f>+Costi_Ammissibili!D14</f>
        <v>0</v>
      </c>
      <c r="E22" s="102">
        <f>+Costi_Ammissibili!M14</f>
        <v>0</v>
      </c>
      <c r="F22" s="39"/>
      <c r="G22" s="39"/>
      <c r="H22" s="39"/>
      <c r="I22" s="39"/>
      <c r="J22" s="46"/>
      <c r="K22" s="46"/>
      <c r="L22" s="46"/>
      <c r="M22" s="69"/>
    </row>
    <row r="23" spans="1:13" s="134" customFormat="1" x14ac:dyDescent="0.2">
      <c r="A23" s="134">
        <f>+A22</f>
        <v>8</v>
      </c>
      <c r="B23" s="133">
        <f>+B22</f>
        <v>0</v>
      </c>
      <c r="C23" s="134">
        <f>+C22</f>
        <v>0</v>
      </c>
      <c r="D23" s="134">
        <f>+D22</f>
        <v>0</v>
      </c>
      <c r="E23" s="102">
        <f>+E22</f>
        <v>0</v>
      </c>
      <c r="F23" s="39"/>
      <c r="G23" s="39"/>
      <c r="H23" s="39"/>
      <c r="I23" s="39"/>
      <c r="J23" s="46"/>
      <c r="K23" s="46"/>
      <c r="L23" s="46"/>
      <c r="M23" s="69"/>
    </row>
    <row r="24" spans="1:13" x14ac:dyDescent="0.2">
      <c r="A24" s="1">
        <v>9</v>
      </c>
      <c r="B24" s="9">
        <f>+Costi_Ammissibili!B15</f>
        <v>0</v>
      </c>
      <c r="C24" s="1">
        <f>+Costi_Ammissibili!C15</f>
        <v>0</v>
      </c>
      <c r="D24" s="1">
        <f>+Costi_Ammissibili!D15</f>
        <v>0</v>
      </c>
      <c r="E24" s="102">
        <f>+Costi_Ammissibili!M15</f>
        <v>0</v>
      </c>
      <c r="F24" s="39"/>
      <c r="G24" s="39"/>
      <c r="H24" s="39"/>
      <c r="I24" s="39"/>
      <c r="J24" s="46"/>
      <c r="K24" s="46"/>
      <c r="L24" s="46"/>
      <c r="M24" s="69"/>
    </row>
    <row r="25" spans="1:13" s="134" customFormat="1" x14ac:dyDescent="0.2">
      <c r="A25" s="134">
        <f>+A24</f>
        <v>9</v>
      </c>
      <c r="B25" s="133">
        <f>+B24</f>
        <v>0</v>
      </c>
      <c r="C25" s="134">
        <f>+C24</f>
        <v>0</v>
      </c>
      <c r="D25" s="134">
        <f>+D24</f>
        <v>0</v>
      </c>
      <c r="E25" s="102">
        <f>+E24</f>
        <v>0</v>
      </c>
      <c r="F25" s="39"/>
      <c r="G25" s="39"/>
      <c r="H25" s="39"/>
      <c r="I25" s="39"/>
      <c r="J25" s="46"/>
      <c r="K25" s="46"/>
      <c r="L25" s="46"/>
      <c r="M25" s="69"/>
    </row>
    <row r="26" spans="1:13" x14ac:dyDescent="0.2">
      <c r="A26" s="1">
        <v>10</v>
      </c>
      <c r="B26" s="9">
        <f>+Costi_Ammissibili!B16</f>
        <v>0</v>
      </c>
      <c r="C26" s="1">
        <f>+Costi_Ammissibili!C16</f>
        <v>0</v>
      </c>
      <c r="D26" s="1">
        <f>+Costi_Ammissibili!D16</f>
        <v>0</v>
      </c>
      <c r="E26" s="102">
        <f>+Costi_Ammissibili!M16</f>
        <v>0</v>
      </c>
      <c r="F26" s="39"/>
      <c r="G26" s="39"/>
      <c r="H26" s="39"/>
      <c r="I26" s="39"/>
      <c r="J26" s="46"/>
      <c r="K26" s="46"/>
      <c r="L26" s="46"/>
      <c r="M26" s="69"/>
    </row>
    <row r="27" spans="1:13" s="134" customFormat="1" x14ac:dyDescent="0.2">
      <c r="A27" s="134">
        <f>+A26</f>
        <v>10</v>
      </c>
      <c r="B27" s="133">
        <f>+B26</f>
        <v>0</v>
      </c>
      <c r="C27" s="134">
        <f>+C26</f>
        <v>0</v>
      </c>
      <c r="D27" s="134">
        <f>+D26</f>
        <v>0</v>
      </c>
      <c r="E27" s="102">
        <f>+E26</f>
        <v>0</v>
      </c>
      <c r="F27" s="39"/>
      <c r="G27" s="39"/>
      <c r="H27" s="39"/>
      <c r="I27" s="39"/>
      <c r="J27" s="46"/>
      <c r="K27" s="46"/>
      <c r="L27" s="46"/>
      <c r="M27" s="69"/>
    </row>
    <row r="28" spans="1:13" x14ac:dyDescent="0.2">
      <c r="A28" s="1">
        <v>11</v>
      </c>
      <c r="B28" s="9">
        <f>+Costi_Ammissibili!B17</f>
        <v>0</v>
      </c>
      <c r="C28" s="1">
        <f>+Costi_Ammissibili!C17</f>
        <v>0</v>
      </c>
      <c r="D28" s="1">
        <f>+Costi_Ammissibili!D17</f>
        <v>0</v>
      </c>
      <c r="E28" s="102">
        <f>+Costi_Ammissibili!M17</f>
        <v>0</v>
      </c>
      <c r="F28" s="39"/>
      <c r="G28" s="39"/>
      <c r="H28" s="39"/>
      <c r="I28" s="39"/>
      <c r="J28" s="46"/>
      <c r="K28" s="46"/>
      <c r="L28" s="46"/>
      <c r="M28" s="69"/>
    </row>
    <row r="29" spans="1:13" s="134" customFormat="1" x14ac:dyDescent="0.2">
      <c r="A29" s="134">
        <f>+A28</f>
        <v>11</v>
      </c>
      <c r="B29" s="133">
        <f>+B28</f>
        <v>0</v>
      </c>
      <c r="C29" s="134">
        <f>+C28</f>
        <v>0</v>
      </c>
      <c r="D29" s="134">
        <f>+D28</f>
        <v>0</v>
      </c>
      <c r="E29" s="102">
        <f>+E28</f>
        <v>0</v>
      </c>
      <c r="F29" s="39"/>
      <c r="G29" s="39"/>
      <c r="H29" s="39"/>
      <c r="I29" s="39"/>
      <c r="J29" s="46"/>
      <c r="K29" s="46"/>
      <c r="L29" s="46"/>
      <c r="M29" s="69"/>
    </row>
    <row r="30" spans="1:13" x14ac:dyDescent="0.2">
      <c r="A30" s="1">
        <v>12</v>
      </c>
      <c r="B30" s="9">
        <f>+Costi_Ammissibili!B18</f>
        <v>0</v>
      </c>
      <c r="C30" s="1">
        <f>+Costi_Ammissibili!C18</f>
        <v>0</v>
      </c>
      <c r="D30" s="1">
        <f>+Costi_Ammissibili!D18</f>
        <v>0</v>
      </c>
      <c r="E30" s="102">
        <f>+Costi_Ammissibili!M18</f>
        <v>0</v>
      </c>
      <c r="F30" s="39"/>
      <c r="G30" s="39"/>
      <c r="H30" s="39"/>
      <c r="I30" s="39"/>
      <c r="J30" s="46"/>
      <c r="K30" s="46"/>
      <c r="L30" s="46"/>
      <c r="M30" s="69"/>
    </row>
    <row r="31" spans="1:13" s="134" customFormat="1" x14ac:dyDescent="0.2">
      <c r="A31" s="134">
        <f>+A30</f>
        <v>12</v>
      </c>
      <c r="B31" s="133">
        <f>+B30</f>
        <v>0</v>
      </c>
      <c r="C31" s="134">
        <f>+C30</f>
        <v>0</v>
      </c>
      <c r="D31" s="134">
        <f>+D30</f>
        <v>0</v>
      </c>
      <c r="E31" s="102">
        <f>+E30</f>
        <v>0</v>
      </c>
      <c r="F31" s="39"/>
      <c r="G31" s="39"/>
      <c r="H31" s="39"/>
      <c r="I31" s="39"/>
      <c r="J31" s="46"/>
      <c r="K31" s="46"/>
      <c r="L31" s="46"/>
      <c r="M31" s="69"/>
    </row>
    <row r="32" spans="1:13" x14ac:dyDescent="0.2">
      <c r="A32" s="1">
        <v>13</v>
      </c>
      <c r="B32" s="9">
        <f>+Costi_Ammissibili!B19</f>
        <v>0</v>
      </c>
      <c r="C32" s="1">
        <f>+Costi_Ammissibili!C19</f>
        <v>0</v>
      </c>
      <c r="D32" s="1">
        <f>+Costi_Ammissibili!D19</f>
        <v>0</v>
      </c>
      <c r="E32" s="102">
        <f>+Costi_Ammissibili!M19</f>
        <v>0</v>
      </c>
      <c r="F32" s="39"/>
      <c r="G32" s="39"/>
      <c r="H32" s="39"/>
      <c r="I32" s="39"/>
      <c r="J32" s="46"/>
      <c r="K32" s="46"/>
      <c r="L32" s="46"/>
      <c r="M32" s="69"/>
    </row>
    <row r="33" spans="1:13" s="134" customFormat="1" x14ac:dyDescent="0.2">
      <c r="A33" s="134">
        <f>+A32</f>
        <v>13</v>
      </c>
      <c r="B33" s="133">
        <f>+B32</f>
        <v>0</v>
      </c>
      <c r="C33" s="134">
        <f>+C32</f>
        <v>0</v>
      </c>
      <c r="D33" s="134">
        <f>+D32</f>
        <v>0</v>
      </c>
      <c r="E33" s="102">
        <f>+E32</f>
        <v>0</v>
      </c>
      <c r="F33" s="39"/>
      <c r="G33" s="39"/>
      <c r="H33" s="39"/>
      <c r="I33" s="39"/>
      <c r="J33" s="46"/>
      <c r="K33" s="46"/>
      <c r="L33" s="46"/>
      <c r="M33" s="69"/>
    </row>
    <row r="34" spans="1:13" x14ac:dyDescent="0.2">
      <c r="A34" s="1">
        <v>14</v>
      </c>
      <c r="B34" s="9">
        <f>+Costi_Ammissibili!B20</f>
        <v>0</v>
      </c>
      <c r="C34" s="1">
        <f>+Costi_Ammissibili!C20</f>
        <v>0</v>
      </c>
      <c r="D34" s="1">
        <f>+Costi_Ammissibili!D20</f>
        <v>0</v>
      </c>
      <c r="E34" s="102">
        <f>+Costi_Ammissibili!M20</f>
        <v>0</v>
      </c>
      <c r="F34" s="39"/>
      <c r="G34" s="39"/>
      <c r="H34" s="39"/>
      <c r="I34" s="39"/>
      <c r="J34" s="46"/>
      <c r="K34" s="46"/>
      <c r="L34" s="46"/>
      <c r="M34" s="69"/>
    </row>
    <row r="35" spans="1:13" s="134" customFormat="1" x14ac:dyDescent="0.2">
      <c r="A35" s="134">
        <f>+A34</f>
        <v>14</v>
      </c>
      <c r="B35" s="133">
        <f>+B34</f>
        <v>0</v>
      </c>
      <c r="C35" s="134">
        <f>+C34</f>
        <v>0</v>
      </c>
      <c r="D35" s="134">
        <f>+D34</f>
        <v>0</v>
      </c>
      <c r="E35" s="102">
        <f>+E34</f>
        <v>0</v>
      </c>
      <c r="F35" s="39"/>
      <c r="G35" s="39"/>
      <c r="H35" s="39"/>
      <c r="I35" s="39"/>
      <c r="J35" s="46"/>
      <c r="K35" s="46"/>
      <c r="L35" s="46"/>
      <c r="M35" s="69"/>
    </row>
    <row r="36" spans="1:13" x14ac:dyDescent="0.2">
      <c r="A36" s="1">
        <v>15</v>
      </c>
      <c r="B36" s="9">
        <f>+Costi_Ammissibili!B21</f>
        <v>0</v>
      </c>
      <c r="C36" s="1">
        <f>+Costi_Ammissibili!C21</f>
        <v>0</v>
      </c>
      <c r="D36" s="1">
        <f>+Costi_Ammissibili!D21</f>
        <v>0</v>
      </c>
      <c r="E36" s="102">
        <f>+Costi_Ammissibili!M21</f>
        <v>0</v>
      </c>
      <c r="F36" s="39"/>
      <c r="G36" s="39"/>
      <c r="H36" s="39"/>
      <c r="I36" s="39"/>
      <c r="J36" s="46"/>
      <c r="K36" s="46"/>
      <c r="L36" s="46"/>
      <c r="M36" s="69"/>
    </row>
    <row r="37" spans="1:13" s="134" customFormat="1" x14ac:dyDescent="0.2">
      <c r="A37" s="134">
        <f>+A36</f>
        <v>15</v>
      </c>
      <c r="B37" s="133">
        <f>+B36</f>
        <v>0</v>
      </c>
      <c r="C37" s="134">
        <f>+C36</f>
        <v>0</v>
      </c>
      <c r="D37" s="134">
        <f>+D36</f>
        <v>0</v>
      </c>
      <c r="E37" s="102">
        <f>+E36</f>
        <v>0</v>
      </c>
      <c r="F37" s="39"/>
      <c r="G37" s="39"/>
      <c r="H37" s="39"/>
      <c r="I37" s="39"/>
      <c r="J37" s="46"/>
      <c r="K37" s="46"/>
      <c r="L37" s="46"/>
      <c r="M37" s="69"/>
    </row>
    <row r="38" spans="1:13" x14ac:dyDescent="0.2">
      <c r="A38" s="1">
        <v>16</v>
      </c>
      <c r="B38" s="9">
        <f>+Costi_Ammissibili!B22</f>
        <v>0</v>
      </c>
      <c r="C38" s="1">
        <f>+Costi_Ammissibili!C22</f>
        <v>0</v>
      </c>
      <c r="D38" s="1">
        <f>+Costi_Ammissibili!D22</f>
        <v>0</v>
      </c>
      <c r="E38" s="102">
        <f>+Costi_Ammissibili!M22</f>
        <v>0</v>
      </c>
      <c r="F38" s="39"/>
      <c r="G38" s="39"/>
      <c r="H38" s="39"/>
      <c r="I38" s="39"/>
      <c r="J38" s="46"/>
      <c r="K38" s="46"/>
      <c r="L38" s="46"/>
      <c r="M38" s="69"/>
    </row>
    <row r="39" spans="1:13" s="134" customFormat="1" x14ac:dyDescent="0.2">
      <c r="A39" s="134">
        <f>+A38</f>
        <v>16</v>
      </c>
      <c r="B39" s="133">
        <f>+B38</f>
        <v>0</v>
      </c>
      <c r="C39" s="134">
        <f>+C38</f>
        <v>0</v>
      </c>
      <c r="D39" s="134">
        <f>+D38</f>
        <v>0</v>
      </c>
      <c r="E39" s="102">
        <f>+E38</f>
        <v>0</v>
      </c>
      <c r="F39" s="39"/>
      <c r="G39" s="39"/>
      <c r="H39" s="39"/>
      <c r="I39" s="39"/>
      <c r="J39" s="46"/>
      <c r="K39" s="46"/>
      <c r="L39" s="46"/>
      <c r="M39" s="69"/>
    </row>
    <row r="40" spans="1:13" x14ac:dyDescent="0.2">
      <c r="A40" s="1">
        <v>17</v>
      </c>
      <c r="B40" s="9">
        <f>+Costi_Ammissibili!B23</f>
        <v>0</v>
      </c>
      <c r="C40" s="1">
        <f>+Costi_Ammissibili!C23</f>
        <v>0</v>
      </c>
      <c r="D40" s="1">
        <f>+Costi_Ammissibili!D23</f>
        <v>0</v>
      </c>
      <c r="E40" s="102">
        <f>+Costi_Ammissibili!M23</f>
        <v>0</v>
      </c>
      <c r="F40" s="39"/>
      <c r="G40" s="39"/>
      <c r="H40" s="39"/>
      <c r="I40" s="39"/>
      <c r="J40" s="46"/>
      <c r="K40" s="46"/>
      <c r="L40" s="46"/>
      <c r="M40" s="69"/>
    </row>
    <row r="41" spans="1:13" s="134" customFormat="1" x14ac:dyDescent="0.2">
      <c r="A41" s="134">
        <f>+A40</f>
        <v>17</v>
      </c>
      <c r="B41" s="133">
        <f>+B40</f>
        <v>0</v>
      </c>
      <c r="C41" s="134">
        <f>+C40</f>
        <v>0</v>
      </c>
      <c r="D41" s="134">
        <f>+D40</f>
        <v>0</v>
      </c>
      <c r="E41" s="102">
        <f>+E40</f>
        <v>0</v>
      </c>
      <c r="F41" s="39"/>
      <c r="G41" s="39"/>
      <c r="H41" s="39"/>
      <c r="I41" s="39"/>
      <c r="J41" s="46"/>
      <c r="K41" s="46"/>
      <c r="L41" s="46"/>
      <c r="M41" s="69"/>
    </row>
    <row r="42" spans="1:13" x14ac:dyDescent="0.2">
      <c r="A42" s="1">
        <v>18</v>
      </c>
      <c r="B42" s="9">
        <f>+Costi_Ammissibili!B24</f>
        <v>0</v>
      </c>
      <c r="C42" s="1">
        <f>+Costi_Ammissibili!C24</f>
        <v>0</v>
      </c>
      <c r="D42" s="1">
        <f>+Costi_Ammissibili!D24</f>
        <v>0</v>
      </c>
      <c r="E42" s="102">
        <f>+Costi_Ammissibili!M24</f>
        <v>0</v>
      </c>
      <c r="F42" s="39"/>
      <c r="G42" s="39"/>
      <c r="H42" s="39"/>
      <c r="I42" s="39"/>
      <c r="J42" s="46"/>
      <c r="K42" s="46"/>
      <c r="L42" s="46"/>
      <c r="M42" s="69"/>
    </row>
    <row r="43" spans="1:13" s="134" customFormat="1" x14ac:dyDescent="0.2">
      <c r="A43" s="134">
        <f>+A42</f>
        <v>18</v>
      </c>
      <c r="B43" s="133">
        <f>+B42</f>
        <v>0</v>
      </c>
      <c r="C43" s="134">
        <f>+C42</f>
        <v>0</v>
      </c>
      <c r="D43" s="134">
        <f>+D42</f>
        <v>0</v>
      </c>
      <c r="E43" s="102">
        <f>+E42</f>
        <v>0</v>
      </c>
      <c r="F43" s="39"/>
      <c r="G43" s="39"/>
      <c r="H43" s="39"/>
      <c r="I43" s="39"/>
      <c r="J43" s="46"/>
      <c r="K43" s="46"/>
      <c r="L43" s="46"/>
      <c r="M43" s="69"/>
    </row>
    <row r="44" spans="1:13" x14ac:dyDescent="0.2">
      <c r="A44" s="1">
        <v>19</v>
      </c>
      <c r="B44" s="9">
        <f>+Costi_Ammissibili!B25</f>
        <v>0</v>
      </c>
      <c r="C44" s="1">
        <f>+Costi_Ammissibili!C25</f>
        <v>0</v>
      </c>
      <c r="D44" s="1">
        <f>+Costi_Ammissibili!D25</f>
        <v>0</v>
      </c>
      <c r="E44" s="102">
        <f>+Costi_Ammissibili!M25</f>
        <v>0</v>
      </c>
      <c r="F44" s="39"/>
      <c r="G44" s="39"/>
      <c r="H44" s="39"/>
      <c r="I44" s="39"/>
      <c r="J44" s="46"/>
      <c r="K44" s="46"/>
      <c r="L44" s="46"/>
      <c r="M44" s="69"/>
    </row>
    <row r="45" spans="1:13" s="134" customFormat="1" x14ac:dyDescent="0.2">
      <c r="A45" s="134">
        <f>+A44</f>
        <v>19</v>
      </c>
      <c r="B45" s="133">
        <f>+B44</f>
        <v>0</v>
      </c>
      <c r="C45" s="134">
        <f>+C44</f>
        <v>0</v>
      </c>
      <c r="D45" s="134">
        <f>+D44</f>
        <v>0</v>
      </c>
      <c r="E45" s="102">
        <f>+E44</f>
        <v>0</v>
      </c>
      <c r="F45" s="39"/>
      <c r="G45" s="39"/>
      <c r="H45" s="39"/>
      <c r="I45" s="39"/>
      <c r="J45" s="46"/>
      <c r="K45" s="46"/>
      <c r="L45" s="46"/>
      <c r="M45" s="69"/>
    </row>
    <row r="46" spans="1:13" x14ac:dyDescent="0.2">
      <c r="A46" s="1">
        <v>20</v>
      </c>
      <c r="B46" s="9">
        <f>+Costi_Ammissibili!B26</f>
        <v>0</v>
      </c>
      <c r="C46" s="1">
        <f>+Costi_Ammissibili!C26</f>
        <v>0</v>
      </c>
      <c r="D46" s="1">
        <f>+Costi_Ammissibili!D26</f>
        <v>0</v>
      </c>
      <c r="E46" s="102">
        <f>+Costi_Ammissibili!M26</f>
        <v>0</v>
      </c>
      <c r="F46" s="39"/>
      <c r="G46" s="39"/>
      <c r="H46" s="39"/>
      <c r="I46" s="39"/>
      <c r="J46" s="46"/>
      <c r="K46" s="46"/>
      <c r="L46" s="46"/>
      <c r="M46" s="69"/>
    </row>
    <row r="47" spans="1:13" s="134" customFormat="1" x14ac:dyDescent="0.2">
      <c r="A47" s="134">
        <f>+A46</f>
        <v>20</v>
      </c>
      <c r="B47" s="133">
        <f>+B46</f>
        <v>0</v>
      </c>
      <c r="C47" s="134">
        <f>+C46</f>
        <v>0</v>
      </c>
      <c r="D47" s="134">
        <f>+D46</f>
        <v>0</v>
      </c>
      <c r="E47" s="102">
        <f>+E46</f>
        <v>0</v>
      </c>
      <c r="F47" s="39"/>
      <c r="G47" s="39"/>
      <c r="H47" s="39"/>
      <c r="I47" s="39"/>
      <c r="J47" s="46"/>
      <c r="K47" s="46"/>
      <c r="L47" s="46"/>
      <c r="M47" s="69"/>
    </row>
    <row r="48" spans="1:13" x14ac:dyDescent="0.2">
      <c r="A48" s="1">
        <v>21</v>
      </c>
      <c r="B48" s="9">
        <f>+Costi_Ammissibili!B27</f>
        <v>0</v>
      </c>
      <c r="C48" s="1">
        <f>+Costi_Ammissibili!C27</f>
        <v>0</v>
      </c>
      <c r="D48" s="1">
        <f>+Costi_Ammissibili!D27</f>
        <v>0</v>
      </c>
      <c r="E48" s="102">
        <f>+Costi_Ammissibili!M27</f>
        <v>0</v>
      </c>
      <c r="F48" s="39"/>
      <c r="G48" s="39"/>
      <c r="H48" s="39"/>
      <c r="I48" s="39"/>
      <c r="J48" s="46"/>
      <c r="K48" s="46"/>
      <c r="L48" s="46"/>
      <c r="M48" s="69"/>
    </row>
    <row r="49" spans="1:13" s="134" customFormat="1" x14ac:dyDescent="0.2">
      <c r="A49" s="134">
        <f>+A48</f>
        <v>21</v>
      </c>
      <c r="B49" s="133">
        <f>+B48</f>
        <v>0</v>
      </c>
      <c r="C49" s="134">
        <f>+C48</f>
        <v>0</v>
      </c>
      <c r="D49" s="134">
        <f>+D48</f>
        <v>0</v>
      </c>
      <c r="E49" s="102">
        <f>+E48</f>
        <v>0</v>
      </c>
      <c r="F49" s="39"/>
      <c r="G49" s="39"/>
      <c r="H49" s="39"/>
      <c r="I49" s="39"/>
      <c r="J49" s="46"/>
      <c r="K49" s="46"/>
      <c r="L49" s="46"/>
      <c r="M49" s="69"/>
    </row>
    <row r="50" spans="1:13" x14ac:dyDescent="0.2">
      <c r="A50" s="1">
        <v>22</v>
      </c>
      <c r="B50" s="9">
        <f>+Costi_Ammissibili!B28</f>
        <v>0</v>
      </c>
      <c r="C50" s="1">
        <f>+Costi_Ammissibili!C28</f>
        <v>0</v>
      </c>
      <c r="D50" s="1">
        <f>+Costi_Ammissibili!D28</f>
        <v>0</v>
      </c>
      <c r="E50" s="102">
        <f>+Costi_Ammissibili!M28</f>
        <v>0</v>
      </c>
      <c r="F50" s="39"/>
      <c r="G50" s="39"/>
      <c r="H50" s="39"/>
      <c r="I50" s="39"/>
      <c r="J50" s="46"/>
      <c r="K50" s="46"/>
      <c r="L50" s="46"/>
      <c r="M50" s="69"/>
    </row>
    <row r="51" spans="1:13" s="134" customFormat="1" x14ac:dyDescent="0.2">
      <c r="A51" s="134">
        <f>+A50</f>
        <v>22</v>
      </c>
      <c r="B51" s="133">
        <f>+B50</f>
        <v>0</v>
      </c>
      <c r="C51" s="134">
        <f>+C50</f>
        <v>0</v>
      </c>
      <c r="D51" s="134">
        <f>+D50</f>
        <v>0</v>
      </c>
      <c r="E51" s="102">
        <f>+E50</f>
        <v>0</v>
      </c>
      <c r="F51" s="39"/>
      <c r="G51" s="39"/>
      <c r="H51" s="39"/>
      <c r="I51" s="39"/>
      <c r="J51" s="46"/>
      <c r="K51" s="46"/>
      <c r="L51" s="46"/>
      <c r="M51" s="69"/>
    </row>
    <row r="52" spans="1:13" x14ac:dyDescent="0.2">
      <c r="A52" s="1">
        <v>23</v>
      </c>
      <c r="B52" s="9">
        <f>+Costi_Ammissibili!B29</f>
        <v>0</v>
      </c>
      <c r="C52" s="1">
        <f>+Costi_Ammissibili!C29</f>
        <v>0</v>
      </c>
      <c r="D52" s="1">
        <f>+Costi_Ammissibili!D29</f>
        <v>0</v>
      </c>
      <c r="E52" s="102">
        <f>+Costi_Ammissibili!M29</f>
        <v>0</v>
      </c>
      <c r="F52" s="39"/>
      <c r="G52" s="39"/>
      <c r="H52" s="39"/>
      <c r="I52" s="39"/>
      <c r="J52" s="46"/>
      <c r="K52" s="46"/>
      <c r="L52" s="46"/>
      <c r="M52" s="69"/>
    </row>
    <row r="53" spans="1:13" s="134" customFormat="1" x14ac:dyDescent="0.2">
      <c r="A53" s="134">
        <f>+A52</f>
        <v>23</v>
      </c>
      <c r="B53" s="133">
        <f>+B52</f>
        <v>0</v>
      </c>
      <c r="C53" s="134">
        <f>+C52</f>
        <v>0</v>
      </c>
      <c r="D53" s="134">
        <f>+D52</f>
        <v>0</v>
      </c>
      <c r="E53" s="102">
        <f>+E52</f>
        <v>0</v>
      </c>
      <c r="F53" s="39"/>
      <c r="G53" s="39"/>
      <c r="H53" s="39"/>
      <c r="I53" s="39"/>
      <c r="J53" s="46"/>
      <c r="K53" s="46"/>
      <c r="L53" s="46"/>
      <c r="M53" s="69"/>
    </row>
    <row r="54" spans="1:13" x14ac:dyDescent="0.2">
      <c r="A54" s="1">
        <v>24</v>
      </c>
      <c r="B54" s="9">
        <f>+Costi_Ammissibili!B30</f>
        <v>0</v>
      </c>
      <c r="C54" s="1">
        <f>+Costi_Ammissibili!C30</f>
        <v>0</v>
      </c>
      <c r="D54" s="1">
        <f>+Costi_Ammissibili!D30</f>
        <v>0</v>
      </c>
      <c r="E54" s="102">
        <f>+Costi_Ammissibili!M30</f>
        <v>0</v>
      </c>
      <c r="F54" s="39"/>
      <c r="G54" s="39"/>
      <c r="H54" s="39"/>
      <c r="I54" s="39"/>
      <c r="J54" s="46"/>
      <c r="K54" s="46"/>
      <c r="L54" s="46"/>
      <c r="M54" s="69"/>
    </row>
    <row r="55" spans="1:13" s="134" customFormat="1" x14ac:dyDescent="0.2">
      <c r="A55" s="134">
        <f>+A54</f>
        <v>24</v>
      </c>
      <c r="B55" s="133">
        <f>+B54</f>
        <v>0</v>
      </c>
      <c r="C55" s="134">
        <f>+C54</f>
        <v>0</v>
      </c>
      <c r="D55" s="134">
        <f>+D54</f>
        <v>0</v>
      </c>
      <c r="E55" s="102">
        <f>+E54</f>
        <v>0</v>
      </c>
      <c r="F55" s="39"/>
      <c r="G55" s="39"/>
      <c r="H55" s="39"/>
      <c r="I55" s="39"/>
      <c r="J55" s="46"/>
      <c r="K55" s="46"/>
      <c r="L55" s="46"/>
      <c r="M55" s="69"/>
    </row>
    <row r="56" spans="1:13" x14ac:dyDescent="0.2">
      <c r="A56" s="1">
        <v>25</v>
      </c>
      <c r="B56" s="9">
        <f>+Costi_Ammissibili!B31</f>
        <v>0</v>
      </c>
      <c r="C56" s="1">
        <f>+Costi_Ammissibili!C31</f>
        <v>0</v>
      </c>
      <c r="D56" s="1">
        <f>+Costi_Ammissibili!D31</f>
        <v>0</v>
      </c>
      <c r="E56" s="102">
        <f>+Costi_Ammissibili!M31</f>
        <v>0</v>
      </c>
      <c r="F56" s="39"/>
      <c r="G56" s="39"/>
      <c r="H56" s="39"/>
      <c r="I56" s="39"/>
      <c r="J56" s="46"/>
      <c r="K56" s="46"/>
      <c r="L56" s="46"/>
      <c r="M56" s="69"/>
    </row>
    <row r="57" spans="1:13" s="134" customFormat="1" x14ac:dyDescent="0.2">
      <c r="A57" s="134">
        <f>+A56</f>
        <v>25</v>
      </c>
      <c r="B57" s="133">
        <f>+B56</f>
        <v>0</v>
      </c>
      <c r="C57" s="134">
        <f>+C56</f>
        <v>0</v>
      </c>
      <c r="D57" s="134">
        <f>+D56</f>
        <v>0</v>
      </c>
      <c r="E57" s="102">
        <f>+E56</f>
        <v>0</v>
      </c>
      <c r="F57" s="39"/>
      <c r="G57" s="39"/>
      <c r="H57" s="39"/>
      <c r="I57" s="39"/>
      <c r="J57" s="46"/>
      <c r="K57" s="46"/>
      <c r="L57" s="46"/>
      <c r="M57" s="69"/>
    </row>
    <row r="58" spans="1:13" x14ac:dyDescent="0.2">
      <c r="A58" s="1">
        <v>26</v>
      </c>
      <c r="B58" s="9">
        <f>+Costi_Ammissibili!B32</f>
        <v>0</v>
      </c>
      <c r="C58" s="1">
        <f>+Costi_Ammissibili!C32</f>
        <v>0</v>
      </c>
      <c r="D58" s="1">
        <f>+Costi_Ammissibili!D32</f>
        <v>0</v>
      </c>
      <c r="E58" s="102">
        <f>+Costi_Ammissibili!M32</f>
        <v>0</v>
      </c>
      <c r="F58" s="39"/>
      <c r="G58" s="39"/>
      <c r="H58" s="39"/>
      <c r="I58" s="39"/>
      <c r="J58" s="46"/>
      <c r="K58" s="46"/>
      <c r="L58" s="46"/>
      <c r="M58" s="69"/>
    </row>
    <row r="59" spans="1:13" s="134" customFormat="1" x14ac:dyDescent="0.2">
      <c r="A59" s="134">
        <f>+A58</f>
        <v>26</v>
      </c>
      <c r="B59" s="133">
        <f>+B58</f>
        <v>0</v>
      </c>
      <c r="C59" s="134">
        <f>+C58</f>
        <v>0</v>
      </c>
      <c r="D59" s="134">
        <f>+D58</f>
        <v>0</v>
      </c>
      <c r="E59" s="102">
        <f>+E58</f>
        <v>0</v>
      </c>
      <c r="F59" s="39"/>
      <c r="G59" s="39"/>
      <c r="H59" s="39"/>
      <c r="I59" s="39"/>
      <c r="J59" s="46"/>
      <c r="K59" s="46"/>
      <c r="L59" s="46"/>
      <c r="M59" s="69"/>
    </row>
    <row r="60" spans="1:13" x14ac:dyDescent="0.2">
      <c r="A60" s="1">
        <v>27</v>
      </c>
      <c r="B60" s="9">
        <f>+Costi_Ammissibili!B33</f>
        <v>0</v>
      </c>
      <c r="C60" s="1">
        <f>+Costi_Ammissibili!C33</f>
        <v>0</v>
      </c>
      <c r="D60" s="1">
        <f>+Costi_Ammissibili!D33</f>
        <v>0</v>
      </c>
      <c r="E60" s="102">
        <f>+Costi_Ammissibili!M33</f>
        <v>0</v>
      </c>
      <c r="F60" s="39"/>
      <c r="G60" s="39"/>
      <c r="H60" s="39"/>
      <c r="I60" s="39"/>
      <c r="J60" s="46"/>
      <c r="K60" s="46"/>
      <c r="L60" s="46"/>
      <c r="M60" s="69"/>
    </row>
    <row r="61" spans="1:13" s="134" customFormat="1" x14ac:dyDescent="0.2">
      <c r="A61" s="134">
        <f>+A60</f>
        <v>27</v>
      </c>
      <c r="B61" s="133">
        <f>+B60</f>
        <v>0</v>
      </c>
      <c r="C61" s="134">
        <f>+C60</f>
        <v>0</v>
      </c>
      <c r="D61" s="134">
        <f>+D60</f>
        <v>0</v>
      </c>
      <c r="E61" s="102">
        <f>+E60</f>
        <v>0</v>
      </c>
      <c r="F61" s="39"/>
      <c r="G61" s="39"/>
      <c r="H61" s="39"/>
      <c r="I61" s="39"/>
      <c r="J61" s="46"/>
      <c r="K61" s="46"/>
      <c r="L61" s="46"/>
      <c r="M61" s="69"/>
    </row>
    <row r="62" spans="1:13" x14ac:dyDescent="0.2">
      <c r="A62" s="1">
        <v>28</v>
      </c>
      <c r="B62" s="9">
        <f>+Costi_Ammissibili!B34</f>
        <v>0</v>
      </c>
      <c r="C62" s="1">
        <f>+Costi_Ammissibili!C34</f>
        <v>0</v>
      </c>
      <c r="D62" s="1">
        <f>+Costi_Ammissibili!D34</f>
        <v>0</v>
      </c>
      <c r="E62" s="102">
        <f>+Costi_Ammissibili!M34</f>
        <v>0</v>
      </c>
      <c r="F62" s="39"/>
      <c r="G62" s="39"/>
      <c r="H62" s="39"/>
      <c r="I62" s="39"/>
      <c r="J62" s="46"/>
      <c r="K62" s="46"/>
      <c r="L62" s="46"/>
      <c r="M62" s="69"/>
    </row>
    <row r="63" spans="1:13" s="134" customFormat="1" x14ac:dyDescent="0.2">
      <c r="A63" s="134">
        <f>+A62</f>
        <v>28</v>
      </c>
      <c r="B63" s="133">
        <f>+B62</f>
        <v>0</v>
      </c>
      <c r="C63" s="134">
        <f>+C62</f>
        <v>0</v>
      </c>
      <c r="D63" s="134">
        <f>+D62</f>
        <v>0</v>
      </c>
      <c r="E63" s="102">
        <f>+E62</f>
        <v>0</v>
      </c>
      <c r="F63" s="39"/>
      <c r="G63" s="39"/>
      <c r="H63" s="39"/>
      <c r="I63" s="39"/>
      <c r="J63" s="46"/>
      <c r="K63" s="46"/>
      <c r="L63" s="46"/>
      <c r="M63" s="69"/>
    </row>
    <row r="64" spans="1:13" x14ac:dyDescent="0.2">
      <c r="A64" s="1">
        <v>29</v>
      </c>
      <c r="B64" s="9">
        <f>+Costi_Ammissibili!B35</f>
        <v>0</v>
      </c>
      <c r="C64" s="1">
        <f>+Costi_Ammissibili!C35</f>
        <v>0</v>
      </c>
      <c r="D64" s="1">
        <f>+Costi_Ammissibili!D35</f>
        <v>0</v>
      </c>
      <c r="E64" s="102">
        <f>+Costi_Ammissibili!M35</f>
        <v>0</v>
      </c>
      <c r="F64" s="39"/>
      <c r="G64" s="39"/>
      <c r="H64" s="39"/>
      <c r="I64" s="39"/>
      <c r="J64" s="46"/>
      <c r="K64" s="46"/>
      <c r="L64" s="46"/>
      <c r="M64" s="69"/>
    </row>
    <row r="65" spans="1:13" s="134" customFormat="1" x14ac:dyDescent="0.2">
      <c r="A65" s="134">
        <f>+A64</f>
        <v>29</v>
      </c>
      <c r="B65" s="133">
        <f>+B64</f>
        <v>0</v>
      </c>
      <c r="C65" s="134">
        <f>+C64</f>
        <v>0</v>
      </c>
      <c r="D65" s="134">
        <f>+D64</f>
        <v>0</v>
      </c>
      <c r="E65" s="102">
        <f>+E64</f>
        <v>0</v>
      </c>
      <c r="F65" s="39"/>
      <c r="G65" s="39"/>
      <c r="H65" s="39"/>
      <c r="I65" s="39"/>
      <c r="J65" s="46"/>
      <c r="K65" s="46"/>
      <c r="L65" s="46"/>
      <c r="M65" s="69"/>
    </row>
    <row r="66" spans="1:13" x14ac:dyDescent="0.2">
      <c r="A66" s="1">
        <v>30</v>
      </c>
      <c r="B66" s="9">
        <f>+Costi_Ammissibili!B36</f>
        <v>0</v>
      </c>
      <c r="C66" s="1">
        <f>+Costi_Ammissibili!C36</f>
        <v>0</v>
      </c>
      <c r="D66" s="1">
        <f>+Costi_Ammissibili!D36</f>
        <v>0</v>
      </c>
      <c r="E66" s="102">
        <f>+Costi_Ammissibili!M36</f>
        <v>0</v>
      </c>
      <c r="F66" s="39"/>
      <c r="G66" s="39"/>
      <c r="H66" s="39"/>
      <c r="I66" s="39"/>
      <c r="J66" s="46"/>
      <c r="K66" s="46"/>
      <c r="L66" s="46"/>
      <c r="M66" s="69"/>
    </row>
    <row r="67" spans="1:13" x14ac:dyDescent="0.2">
      <c r="A67" s="134">
        <f>+A66</f>
        <v>30</v>
      </c>
      <c r="B67" s="133">
        <f>+B66</f>
        <v>0</v>
      </c>
      <c r="C67" s="134">
        <f>+C66</f>
        <v>0</v>
      </c>
      <c r="D67" s="134">
        <f>+D66</f>
        <v>0</v>
      </c>
      <c r="E67" s="102">
        <f>+E66</f>
        <v>0</v>
      </c>
      <c r="F67" s="39"/>
      <c r="G67" s="39"/>
      <c r="H67" s="39"/>
      <c r="I67" s="39"/>
      <c r="J67" s="46"/>
      <c r="K67" s="46"/>
      <c r="L67" s="46"/>
      <c r="M67" s="69"/>
    </row>
  </sheetData>
  <sheetProtection password="CF2B" sheet="1" objects="1" scenarios="1"/>
  <mergeCells count="2">
    <mergeCell ref="C2:I2"/>
    <mergeCell ref="F6:M6"/>
  </mergeCells>
  <pageMargins left="0.59055118110236227" right="0.39370078740157483" top="1.4960629921259843" bottom="1.7322834645669292" header="0.78740157480314965" footer="1.1023622047244095"/>
  <pageSetup paperSize="9" scale="78"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 r:id="rId2"/>
  <legacyDrawingHF r:id="rId3"/>
  <extLst>
    <ext xmlns:x14="http://schemas.microsoft.com/office/spreadsheetml/2009/9/main" uri="{CCE6A557-97BC-4b89-ADB6-D9C93CAAB3DF}">
      <x14:dataValidations xmlns:xm="http://schemas.microsoft.com/office/excel/2006/main" xWindow="19128" yWindow="8775" count="1">
        <x14:dataValidation type="list" operator="equal" allowBlank="1">
          <x14:formula1>
            <xm:f>Tabelle!$F$2:$F$4</xm:f>
          </x14:formula1>
          <x14:formula2>
            <xm:f>0</xm:f>
          </x14:formula2>
          <xm:sqref>F8:F67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pageSetUpPr fitToPage="1"/>
  </sheetPr>
  <dimension ref="A2:E30"/>
  <sheetViews>
    <sheetView zoomScaleNormal="100" workbookViewId="0"/>
  </sheetViews>
  <sheetFormatPr defaultColWidth="11.7109375" defaultRowHeight="12.75" x14ac:dyDescent="0.2"/>
  <cols>
    <col min="1" max="1" width="5.42578125" style="1" customWidth="1"/>
    <col min="2" max="4" width="27.42578125" style="1" customWidth="1"/>
    <col min="5" max="5" width="5.42578125" style="1" customWidth="1"/>
    <col min="6" max="16384" width="11.7109375" style="1"/>
  </cols>
  <sheetData>
    <row r="2" spans="1:5" x14ac:dyDescent="0.2">
      <c r="A2" s="137" t="s">
        <v>26</v>
      </c>
      <c r="B2" s="137"/>
      <c r="C2" s="137"/>
      <c r="D2" s="137"/>
      <c r="E2" s="137"/>
    </row>
    <row r="3" spans="1:5" ht="8.4499999999999993" customHeight="1" x14ac:dyDescent="0.2">
      <c r="A3" s="6"/>
      <c r="B3" s="6"/>
      <c r="C3" s="6"/>
      <c r="D3" s="6"/>
      <c r="E3" s="6"/>
    </row>
    <row r="4" spans="1:5" x14ac:dyDescent="0.2">
      <c r="A4" s="138" t="s">
        <v>27</v>
      </c>
      <c r="B4" s="138"/>
      <c r="C4" s="138"/>
      <c r="D4" s="138"/>
      <c r="E4" s="138"/>
    </row>
    <row r="5" spans="1:5" ht="8.4499999999999993" customHeight="1" x14ac:dyDescent="0.2">
      <c r="A5" s="6"/>
      <c r="B5" s="6"/>
      <c r="C5" s="6"/>
      <c r="D5" s="6"/>
      <c r="E5" s="6"/>
    </row>
    <row r="6" spans="1:5" x14ac:dyDescent="0.2">
      <c r="A6" s="6"/>
      <c r="B6" s="138"/>
      <c r="C6" s="138"/>
      <c r="D6" s="138"/>
      <c r="E6" s="6"/>
    </row>
    <row r="9" spans="1:5" x14ac:dyDescent="0.2">
      <c r="B9" s="138" t="s">
        <v>28</v>
      </c>
      <c r="C9" s="138"/>
      <c r="D9" s="138"/>
    </row>
    <row r="10" spans="1:5" x14ac:dyDescent="0.2">
      <c r="B10" s="138"/>
      <c r="C10" s="138"/>
      <c r="D10" s="138"/>
    </row>
    <row r="22" spans="2:4" x14ac:dyDescent="0.2">
      <c r="C22" s="8" t="s">
        <v>29</v>
      </c>
    </row>
    <row r="23" spans="2:4" x14ac:dyDescent="0.2">
      <c r="B23" s="139" t="s">
        <v>30</v>
      </c>
      <c r="C23" s="139"/>
      <c r="D23" s="139"/>
    </row>
    <row r="24" spans="2:4" x14ac:dyDescent="0.2">
      <c r="C24" s="10"/>
    </row>
    <row r="25" spans="2:4" x14ac:dyDescent="0.2">
      <c r="C25" s="8" t="s">
        <v>31</v>
      </c>
    </row>
    <row r="26" spans="2:4" x14ac:dyDescent="0.2">
      <c r="B26" s="136" t="str">
        <f>+Determinazione!C16</f>
        <v xml:space="preserve">Prot.N.  - Det.N.  - Del 00/01/1900 - a favore della Ditta   - cod. fiscale 0 - psl di rif.  - contributo teorico di euro </v>
      </c>
      <c r="C26" s="136"/>
      <c r="D26" s="136"/>
    </row>
    <row r="27" spans="2:4" x14ac:dyDescent="0.2">
      <c r="C27" s="10"/>
    </row>
    <row r="28" spans="2:4" ht="15" x14ac:dyDescent="0.2">
      <c r="C28" s="12" t="str">
        <f>"Richiesta di erogazione del contributo Bonus Assunzionale pari al: "&amp;+'Richiesta Erogazione'!B28</f>
        <v>Richiesta di erogazione del contributo Bonus Assunzionale pari al: Primo 50%</v>
      </c>
    </row>
    <row r="29" spans="2:4" ht="15" x14ac:dyDescent="0.2">
      <c r="C29" s="12" t="str">
        <f>"Contributo Richiesto euro "&amp;Costi_Ammissibili!O43</f>
        <v>Contributo Richiesto euro 0</v>
      </c>
    </row>
    <row r="30" spans="2:4" x14ac:dyDescent="0.2">
      <c r="C30" s="10"/>
    </row>
  </sheetData>
  <sheetProtection selectLockedCells="1" selectUnlockedCells="1"/>
  <mergeCells count="7">
    <mergeCell ref="B26:D26"/>
    <mergeCell ref="A2:E2"/>
    <mergeCell ref="A4:E4"/>
    <mergeCell ref="B6:D6"/>
    <mergeCell ref="B9:D9"/>
    <mergeCell ref="B10:D10"/>
    <mergeCell ref="B23:D23"/>
  </mergeCells>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pageSetUpPr fitToPage="1"/>
  </sheetPr>
  <dimension ref="A1"/>
  <sheetViews>
    <sheetView zoomScaleNormal="100" workbookViewId="0"/>
  </sheetViews>
  <sheetFormatPr defaultColWidth="11.5703125" defaultRowHeight="15" x14ac:dyDescent="0.25"/>
  <cols>
    <col min="1" max="1" width="11.7109375" customWidth="1"/>
  </cols>
  <sheetData/>
  <sheetProtection selectLockedCells="1" selectUnlockedCells="1"/>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21">
    <pageSetUpPr fitToPage="1"/>
  </sheetPr>
  <dimension ref="A2:J36"/>
  <sheetViews>
    <sheetView zoomScaleNormal="100" workbookViewId="0">
      <selection activeCell="J6" sqref="J6"/>
    </sheetView>
  </sheetViews>
  <sheetFormatPr defaultColWidth="11.7109375" defaultRowHeight="12.75" x14ac:dyDescent="0.2"/>
  <cols>
    <col min="1" max="1" width="7.5703125" style="1" customWidth="1"/>
    <col min="2" max="2" width="13.28515625" style="1" customWidth="1"/>
    <col min="3" max="3" width="6.5703125" style="1" customWidth="1"/>
    <col min="4" max="4" width="5.7109375" style="1" customWidth="1"/>
    <col min="5" max="5" width="13.28515625" style="1" customWidth="1"/>
    <col min="6" max="6" width="14" style="1" customWidth="1"/>
    <col min="7" max="7" width="14.85546875" style="1" customWidth="1"/>
    <col min="8" max="8" width="14" style="1" customWidth="1"/>
    <col min="9" max="9" width="11" style="1" customWidth="1"/>
    <col min="10" max="10" width="20.85546875" style="1" customWidth="1"/>
    <col min="11" max="16384" width="11.7109375" style="1"/>
  </cols>
  <sheetData>
    <row r="2" spans="1:10" x14ac:dyDescent="0.2">
      <c r="B2" s="139" t="s">
        <v>254</v>
      </c>
      <c r="C2" s="139"/>
      <c r="D2" s="139"/>
      <c r="E2" s="139"/>
      <c r="F2" s="139"/>
      <c r="G2" s="139"/>
      <c r="H2" s="139"/>
      <c r="I2" s="139"/>
      <c r="J2" s="139"/>
    </row>
    <row r="3" spans="1:10" ht="10.9" customHeight="1" x14ac:dyDescent="0.2"/>
    <row r="4" spans="1:10" x14ac:dyDescent="0.2">
      <c r="A4" s="1" t="s">
        <v>162</v>
      </c>
      <c r="B4" s="1">
        <f>+Dati_Pagamenti!B4</f>
        <v>0</v>
      </c>
      <c r="F4" s="9" t="s">
        <v>220</v>
      </c>
      <c r="G4" s="9"/>
      <c r="H4" s="9"/>
      <c r="I4" s="1" t="s">
        <v>219</v>
      </c>
      <c r="J4" s="24">
        <f>+Determinazione!C8</f>
        <v>0</v>
      </c>
    </row>
    <row r="5" spans="1:10" ht="8.4499999999999993" customHeight="1" x14ac:dyDescent="0.2">
      <c r="F5" s="9"/>
      <c r="G5" s="9"/>
      <c r="H5" s="9"/>
    </row>
    <row r="6" spans="1:10" ht="40.35" customHeight="1" x14ac:dyDescent="0.2">
      <c r="A6" s="1" t="s">
        <v>224</v>
      </c>
      <c r="B6" s="4" t="s">
        <v>225</v>
      </c>
      <c r="C6" s="1" t="s">
        <v>226</v>
      </c>
      <c r="D6" s="1" t="s">
        <v>227</v>
      </c>
      <c r="E6" s="4" t="s">
        <v>255</v>
      </c>
      <c r="F6" s="4" t="s">
        <v>256</v>
      </c>
      <c r="G6" s="4" t="s">
        <v>257</v>
      </c>
      <c r="H6" s="4" t="s">
        <v>258</v>
      </c>
      <c r="I6" s="4" t="s">
        <v>259</v>
      </c>
      <c r="J6" s="4" t="s">
        <v>260</v>
      </c>
    </row>
    <row r="7" spans="1:10" x14ac:dyDescent="0.2">
      <c r="A7" s="1">
        <v>1</v>
      </c>
      <c r="B7" s="9">
        <f>+Dati_Pagamenti!B8</f>
        <v>0</v>
      </c>
      <c r="C7" s="1">
        <f>+Dati_Pagamenti!C8</f>
        <v>0</v>
      </c>
      <c r="D7" s="1">
        <f>+Dati_Pagamenti!D8</f>
        <v>0</v>
      </c>
      <c r="E7" s="70"/>
      <c r="F7" s="70"/>
      <c r="G7" s="70"/>
      <c r="H7" s="70"/>
      <c r="I7" s="69"/>
      <c r="J7" s="40"/>
    </row>
    <row r="8" spans="1:10" x14ac:dyDescent="0.2">
      <c r="A8" s="1">
        <v>2</v>
      </c>
      <c r="B8" s="9">
        <f>+Dati_Pagamenti!B10</f>
        <v>0</v>
      </c>
      <c r="C8" s="1">
        <f>+Dati_Pagamenti!C10</f>
        <v>0</v>
      </c>
      <c r="D8" s="1">
        <f>+Dati_Pagamenti!D10</f>
        <v>0</v>
      </c>
      <c r="E8" s="70"/>
      <c r="F8" s="70"/>
      <c r="G8" s="70"/>
      <c r="H8" s="70"/>
      <c r="I8" s="69"/>
      <c r="J8" s="40"/>
    </row>
    <row r="9" spans="1:10" x14ac:dyDescent="0.2">
      <c r="A9" s="1">
        <v>3</v>
      </c>
      <c r="B9" s="9">
        <f>+Dati_Pagamenti!B12</f>
        <v>0</v>
      </c>
      <c r="C9" s="1">
        <f>+Dati_Pagamenti!C12</f>
        <v>0</v>
      </c>
      <c r="D9" s="1">
        <f>+Dati_Pagamenti!D12</f>
        <v>0</v>
      </c>
      <c r="E9" s="70"/>
      <c r="F9" s="70"/>
      <c r="G9" s="70"/>
      <c r="H9" s="70"/>
      <c r="I9" s="69"/>
      <c r="J9" s="40"/>
    </row>
    <row r="10" spans="1:10" x14ac:dyDescent="0.2">
      <c r="A10" s="1">
        <v>4</v>
      </c>
      <c r="B10" s="9">
        <f>+Dati_Pagamenti!B14</f>
        <v>0</v>
      </c>
      <c r="C10" s="1">
        <f>+Dati_Pagamenti!C14</f>
        <v>0</v>
      </c>
      <c r="D10" s="1">
        <f>+Dati_Pagamenti!D14</f>
        <v>0</v>
      </c>
      <c r="E10" s="70"/>
      <c r="F10" s="70"/>
      <c r="G10" s="70"/>
      <c r="H10" s="70"/>
      <c r="I10" s="69"/>
      <c r="J10" s="40"/>
    </row>
    <row r="11" spans="1:10" x14ac:dyDescent="0.2">
      <c r="A11" s="1">
        <v>5</v>
      </c>
      <c r="B11" s="9">
        <f>+Dati_Pagamenti!B16</f>
        <v>0</v>
      </c>
      <c r="C11" s="1">
        <f>+Dati_Pagamenti!C16</f>
        <v>0</v>
      </c>
      <c r="D11" s="1">
        <f>+Dati_Pagamenti!D16</f>
        <v>0</v>
      </c>
      <c r="E11" s="70"/>
      <c r="F11" s="70"/>
      <c r="G11" s="70"/>
      <c r="H11" s="70"/>
      <c r="I11" s="69"/>
      <c r="J11" s="40"/>
    </row>
    <row r="12" spans="1:10" x14ac:dyDescent="0.2">
      <c r="A12" s="1">
        <v>6</v>
      </c>
      <c r="B12" s="9">
        <f>+Dati_Pagamenti!B18</f>
        <v>0</v>
      </c>
      <c r="C12" s="1">
        <f>+Dati_Pagamenti!C18</f>
        <v>0</v>
      </c>
      <c r="D12" s="1">
        <f>+Dati_Pagamenti!D18</f>
        <v>0</v>
      </c>
      <c r="E12" s="70"/>
      <c r="F12" s="70"/>
      <c r="G12" s="70"/>
      <c r="H12" s="70"/>
      <c r="I12" s="69"/>
      <c r="J12" s="40"/>
    </row>
    <row r="13" spans="1:10" x14ac:dyDescent="0.2">
      <c r="A13" s="1">
        <v>7</v>
      </c>
      <c r="B13" s="9">
        <f>+Dati_Pagamenti!B20</f>
        <v>0</v>
      </c>
      <c r="C13" s="1">
        <f>+Dati_Pagamenti!C20</f>
        <v>0</v>
      </c>
      <c r="D13" s="1">
        <f>+Dati_Pagamenti!D20</f>
        <v>0</v>
      </c>
      <c r="E13" s="70"/>
      <c r="F13" s="70"/>
      <c r="G13" s="70"/>
      <c r="H13" s="70"/>
      <c r="I13" s="69"/>
      <c r="J13" s="40"/>
    </row>
    <row r="14" spans="1:10" x14ac:dyDescent="0.2">
      <c r="A14" s="1">
        <v>8</v>
      </c>
      <c r="B14" s="9">
        <f>+Dati_Pagamenti!B22</f>
        <v>0</v>
      </c>
      <c r="C14" s="1">
        <f>+Dati_Pagamenti!C22</f>
        <v>0</v>
      </c>
      <c r="D14" s="1">
        <f>+Dati_Pagamenti!D22</f>
        <v>0</v>
      </c>
      <c r="E14" s="70"/>
      <c r="F14" s="70"/>
      <c r="G14" s="70"/>
      <c r="H14" s="70"/>
      <c r="I14" s="69"/>
      <c r="J14" s="40"/>
    </row>
    <row r="15" spans="1:10" x14ac:dyDescent="0.2">
      <c r="A15" s="1">
        <v>9</v>
      </c>
      <c r="B15" s="9">
        <f>+Dati_Pagamenti!B24</f>
        <v>0</v>
      </c>
      <c r="C15" s="1">
        <f>+Dati_Pagamenti!C24</f>
        <v>0</v>
      </c>
      <c r="D15" s="1">
        <f>+Dati_Pagamenti!D24</f>
        <v>0</v>
      </c>
      <c r="E15" s="70"/>
      <c r="F15" s="70"/>
      <c r="G15" s="70"/>
      <c r="H15" s="70"/>
      <c r="I15" s="69"/>
      <c r="J15" s="40"/>
    </row>
    <row r="16" spans="1:10" x14ac:dyDescent="0.2">
      <c r="A16" s="1">
        <v>10</v>
      </c>
      <c r="B16" s="9">
        <f>+Dati_Pagamenti!B26</f>
        <v>0</v>
      </c>
      <c r="C16" s="1">
        <f>+Dati_Pagamenti!C26</f>
        <v>0</v>
      </c>
      <c r="D16" s="1">
        <f>+Dati_Pagamenti!D26</f>
        <v>0</v>
      </c>
      <c r="E16" s="70"/>
      <c r="F16" s="70"/>
      <c r="G16" s="70"/>
      <c r="H16" s="70"/>
      <c r="I16" s="69"/>
      <c r="J16" s="40"/>
    </row>
    <row r="17" spans="1:10" x14ac:dyDescent="0.2">
      <c r="A17" s="1">
        <v>11</v>
      </c>
      <c r="B17" s="9">
        <f>+Dati_Pagamenti!B28</f>
        <v>0</v>
      </c>
      <c r="C17" s="1">
        <f>+Dati_Pagamenti!C28</f>
        <v>0</v>
      </c>
      <c r="D17" s="1">
        <f>+Dati_Pagamenti!D28</f>
        <v>0</v>
      </c>
      <c r="E17" s="70"/>
      <c r="F17" s="70"/>
      <c r="G17" s="70"/>
      <c r="H17" s="70"/>
      <c r="I17" s="69"/>
      <c r="J17" s="40"/>
    </row>
    <row r="18" spans="1:10" x14ac:dyDescent="0.2">
      <c r="A18" s="1">
        <v>12</v>
      </c>
      <c r="B18" s="9">
        <f>+Dati_Pagamenti!B30</f>
        <v>0</v>
      </c>
      <c r="C18" s="1">
        <f>+Dati_Pagamenti!C30</f>
        <v>0</v>
      </c>
      <c r="D18" s="1">
        <f>+Dati_Pagamenti!D30</f>
        <v>0</v>
      </c>
      <c r="E18" s="70"/>
      <c r="F18" s="70"/>
      <c r="G18" s="70"/>
      <c r="H18" s="70"/>
      <c r="I18" s="69"/>
      <c r="J18" s="40"/>
    </row>
    <row r="19" spans="1:10" x14ac:dyDescent="0.2">
      <c r="A19" s="1">
        <v>13</v>
      </c>
      <c r="B19" s="9">
        <f>+Dati_Pagamenti!B32</f>
        <v>0</v>
      </c>
      <c r="C19" s="1">
        <f>+Dati_Pagamenti!C32</f>
        <v>0</v>
      </c>
      <c r="D19" s="1">
        <f>+Dati_Pagamenti!D32</f>
        <v>0</v>
      </c>
      <c r="E19" s="70"/>
      <c r="F19" s="70"/>
      <c r="G19" s="70"/>
      <c r="H19" s="70"/>
      <c r="I19" s="69"/>
      <c r="J19" s="40"/>
    </row>
    <row r="20" spans="1:10" x14ac:dyDescent="0.2">
      <c r="A20" s="1">
        <v>14</v>
      </c>
      <c r="B20" s="9">
        <f>+Dati_Pagamenti!B34</f>
        <v>0</v>
      </c>
      <c r="C20" s="1">
        <f>+Dati_Pagamenti!C34</f>
        <v>0</v>
      </c>
      <c r="D20" s="1">
        <f>+Dati_Pagamenti!D34</f>
        <v>0</v>
      </c>
      <c r="E20" s="70"/>
      <c r="F20" s="70"/>
      <c r="G20" s="70"/>
      <c r="H20" s="70"/>
      <c r="I20" s="69"/>
      <c r="J20" s="40"/>
    </row>
    <row r="21" spans="1:10" x14ac:dyDescent="0.2">
      <c r="A21" s="1">
        <v>15</v>
      </c>
      <c r="B21" s="9">
        <f>+Dati_Pagamenti!B36</f>
        <v>0</v>
      </c>
      <c r="C21" s="1">
        <f>+Dati_Pagamenti!C36</f>
        <v>0</v>
      </c>
      <c r="D21" s="1">
        <f>+Dati_Pagamenti!D36</f>
        <v>0</v>
      </c>
      <c r="E21" s="70"/>
      <c r="F21" s="70"/>
      <c r="G21" s="70"/>
      <c r="H21" s="70"/>
      <c r="I21" s="69"/>
      <c r="J21" s="40"/>
    </row>
    <row r="22" spans="1:10" x14ac:dyDescent="0.2">
      <c r="A22" s="1">
        <v>16</v>
      </c>
      <c r="B22" s="9">
        <f>+Dati_Pagamenti!B38</f>
        <v>0</v>
      </c>
      <c r="C22" s="1">
        <f>+Dati_Pagamenti!C38</f>
        <v>0</v>
      </c>
      <c r="D22" s="1">
        <f>+Dati_Pagamenti!D38</f>
        <v>0</v>
      </c>
      <c r="E22" s="70"/>
      <c r="F22" s="70"/>
      <c r="G22" s="70"/>
      <c r="H22" s="70"/>
      <c r="I22" s="69"/>
      <c r="J22" s="40"/>
    </row>
    <row r="23" spans="1:10" x14ac:dyDescent="0.2">
      <c r="A23" s="1">
        <v>17</v>
      </c>
      <c r="B23" s="9">
        <f>+Dati_Pagamenti!B40</f>
        <v>0</v>
      </c>
      <c r="C23" s="1">
        <f>+Dati_Pagamenti!C40</f>
        <v>0</v>
      </c>
      <c r="D23" s="1">
        <f>+Dati_Pagamenti!D40</f>
        <v>0</v>
      </c>
      <c r="E23" s="70"/>
      <c r="F23" s="70"/>
      <c r="G23" s="70"/>
      <c r="H23" s="70"/>
      <c r="I23" s="69"/>
      <c r="J23" s="40"/>
    </row>
    <row r="24" spans="1:10" x14ac:dyDescent="0.2">
      <c r="A24" s="1">
        <v>18</v>
      </c>
      <c r="B24" s="9">
        <f>+Dati_Pagamenti!B42</f>
        <v>0</v>
      </c>
      <c r="C24" s="1">
        <f>+Dati_Pagamenti!C42</f>
        <v>0</v>
      </c>
      <c r="D24" s="1">
        <f>+Dati_Pagamenti!D42</f>
        <v>0</v>
      </c>
      <c r="E24" s="70"/>
      <c r="F24" s="70"/>
      <c r="G24" s="70"/>
      <c r="H24" s="70"/>
      <c r="I24" s="69"/>
      <c r="J24" s="40"/>
    </row>
    <row r="25" spans="1:10" x14ac:dyDescent="0.2">
      <c r="A25" s="1">
        <v>19</v>
      </c>
      <c r="B25" s="9">
        <f>+Dati_Pagamenti!B44</f>
        <v>0</v>
      </c>
      <c r="C25" s="1">
        <f>+Dati_Pagamenti!C44</f>
        <v>0</v>
      </c>
      <c r="D25" s="1">
        <f>+Dati_Pagamenti!D44</f>
        <v>0</v>
      </c>
      <c r="E25" s="70"/>
      <c r="F25" s="70"/>
      <c r="G25" s="70"/>
      <c r="H25" s="70"/>
      <c r="I25" s="69"/>
      <c r="J25" s="40"/>
    </row>
    <row r="26" spans="1:10" x14ac:dyDescent="0.2">
      <c r="A26" s="1">
        <v>20</v>
      </c>
      <c r="B26" s="9">
        <f>+Dati_Pagamenti!B46</f>
        <v>0</v>
      </c>
      <c r="C26" s="1">
        <f>+Dati_Pagamenti!C46</f>
        <v>0</v>
      </c>
      <c r="D26" s="1">
        <f>+Dati_Pagamenti!D46</f>
        <v>0</v>
      </c>
      <c r="E26" s="70"/>
      <c r="F26" s="70"/>
      <c r="G26" s="70"/>
      <c r="H26" s="70"/>
      <c r="I26" s="69"/>
      <c r="J26" s="40"/>
    </row>
    <row r="27" spans="1:10" x14ac:dyDescent="0.2">
      <c r="A27" s="1">
        <v>21</v>
      </c>
      <c r="B27" s="9">
        <f>+Dati_Pagamenti!B48</f>
        <v>0</v>
      </c>
      <c r="C27" s="1">
        <f>+Dati_Pagamenti!C48</f>
        <v>0</v>
      </c>
      <c r="D27" s="1">
        <f>+Dati_Pagamenti!D48</f>
        <v>0</v>
      </c>
      <c r="E27" s="70"/>
      <c r="F27" s="70"/>
      <c r="G27" s="70"/>
      <c r="H27" s="70"/>
      <c r="I27" s="69"/>
      <c r="J27" s="40"/>
    </row>
    <row r="28" spans="1:10" x14ac:dyDescent="0.2">
      <c r="A28" s="1">
        <v>22</v>
      </c>
      <c r="B28" s="9">
        <f>+Dati_Pagamenti!B50</f>
        <v>0</v>
      </c>
      <c r="C28" s="1">
        <f>+Dati_Pagamenti!C50</f>
        <v>0</v>
      </c>
      <c r="D28" s="1">
        <f>+Dati_Pagamenti!D50</f>
        <v>0</v>
      </c>
      <c r="E28" s="70"/>
      <c r="F28" s="70"/>
      <c r="G28" s="70"/>
      <c r="H28" s="70"/>
      <c r="I28" s="69"/>
      <c r="J28" s="40"/>
    </row>
    <row r="29" spans="1:10" x14ac:dyDescent="0.2">
      <c r="A29" s="1">
        <v>23</v>
      </c>
      <c r="B29" s="9">
        <f>+Dati_Pagamenti!B52</f>
        <v>0</v>
      </c>
      <c r="C29" s="1">
        <f>+Dati_Pagamenti!C52</f>
        <v>0</v>
      </c>
      <c r="D29" s="1">
        <f>+Dati_Pagamenti!D52</f>
        <v>0</v>
      </c>
      <c r="E29" s="70"/>
      <c r="F29" s="70"/>
      <c r="G29" s="70"/>
      <c r="H29" s="70"/>
      <c r="I29" s="69"/>
      <c r="J29" s="40"/>
    </row>
    <row r="30" spans="1:10" x14ac:dyDescent="0.2">
      <c r="A30" s="1">
        <v>24</v>
      </c>
      <c r="B30" s="9">
        <f>+Dati_Pagamenti!B54</f>
        <v>0</v>
      </c>
      <c r="C30" s="1">
        <f>+Dati_Pagamenti!C54</f>
        <v>0</v>
      </c>
      <c r="D30" s="1">
        <f>+Dati_Pagamenti!D54</f>
        <v>0</v>
      </c>
      <c r="E30" s="70"/>
      <c r="F30" s="70"/>
      <c r="G30" s="70"/>
      <c r="H30" s="70"/>
      <c r="I30" s="69"/>
      <c r="J30" s="40"/>
    </row>
    <row r="31" spans="1:10" x14ac:dyDescent="0.2">
      <c r="A31" s="1">
        <v>25</v>
      </c>
      <c r="B31" s="9">
        <f>+Dati_Pagamenti!B56</f>
        <v>0</v>
      </c>
      <c r="C31" s="1">
        <f>+Dati_Pagamenti!C56</f>
        <v>0</v>
      </c>
      <c r="D31" s="1">
        <f>+Dati_Pagamenti!D56</f>
        <v>0</v>
      </c>
      <c r="E31" s="70"/>
      <c r="F31" s="70"/>
      <c r="G31" s="70"/>
      <c r="H31" s="70"/>
      <c r="I31" s="69"/>
      <c r="J31" s="40"/>
    </row>
    <row r="32" spans="1:10" x14ac:dyDescent="0.2">
      <c r="A32" s="1">
        <v>26</v>
      </c>
      <c r="B32" s="9">
        <f>+Dati_Pagamenti!B58</f>
        <v>0</v>
      </c>
      <c r="C32" s="1">
        <f>+Dati_Pagamenti!C58</f>
        <v>0</v>
      </c>
      <c r="D32" s="1">
        <f>+Dati_Pagamenti!D58</f>
        <v>0</v>
      </c>
      <c r="E32" s="70"/>
      <c r="F32" s="70"/>
      <c r="G32" s="70"/>
      <c r="H32" s="70"/>
      <c r="I32" s="69"/>
      <c r="J32" s="40"/>
    </row>
    <row r="33" spans="1:10" x14ac:dyDescent="0.2">
      <c r="A33" s="1">
        <v>27</v>
      </c>
      <c r="B33" s="9">
        <f>+Dati_Pagamenti!B60</f>
        <v>0</v>
      </c>
      <c r="C33" s="1">
        <f>+Dati_Pagamenti!C60</f>
        <v>0</v>
      </c>
      <c r="D33" s="1">
        <f>+Dati_Pagamenti!D60</f>
        <v>0</v>
      </c>
      <c r="E33" s="70"/>
      <c r="F33" s="70"/>
      <c r="G33" s="70"/>
      <c r="H33" s="70"/>
      <c r="I33" s="69"/>
      <c r="J33" s="40"/>
    </row>
    <row r="34" spans="1:10" x14ac:dyDescent="0.2">
      <c r="A34" s="1">
        <v>28</v>
      </c>
      <c r="B34" s="9">
        <f>+Dati_Pagamenti!B62</f>
        <v>0</v>
      </c>
      <c r="C34" s="1">
        <f>+Dati_Pagamenti!C62</f>
        <v>0</v>
      </c>
      <c r="D34" s="1">
        <f>+Dati_Pagamenti!D62</f>
        <v>0</v>
      </c>
      <c r="E34" s="70"/>
      <c r="F34" s="70"/>
      <c r="G34" s="70"/>
      <c r="H34" s="70"/>
      <c r="I34" s="69"/>
      <c r="J34" s="40"/>
    </row>
    <row r="35" spans="1:10" x14ac:dyDescent="0.2">
      <c r="A35" s="1">
        <v>29</v>
      </c>
      <c r="B35" s="9">
        <f>+Dati_Pagamenti!B64</f>
        <v>0</v>
      </c>
      <c r="C35" s="1">
        <f>+Dati_Pagamenti!C64</f>
        <v>0</v>
      </c>
      <c r="D35" s="1">
        <f>+Dati_Pagamenti!D64</f>
        <v>0</v>
      </c>
      <c r="E35" s="70"/>
      <c r="F35" s="70"/>
      <c r="G35" s="70"/>
      <c r="H35" s="70"/>
      <c r="I35" s="69"/>
      <c r="J35" s="40"/>
    </row>
    <row r="36" spans="1:10" x14ac:dyDescent="0.2">
      <c r="A36" s="1">
        <v>30</v>
      </c>
      <c r="B36" s="9">
        <f>+Dati_Pagamenti!B66</f>
        <v>0</v>
      </c>
      <c r="C36" s="1">
        <f>+Dati_Pagamenti!C66</f>
        <v>0</v>
      </c>
      <c r="D36" s="1">
        <f>+Dati_Pagamenti!D66</f>
        <v>0</v>
      </c>
      <c r="E36" s="70"/>
      <c r="F36" s="70"/>
      <c r="G36" s="70"/>
      <c r="H36" s="70"/>
      <c r="I36" s="69"/>
      <c r="J36" s="40"/>
    </row>
  </sheetData>
  <sheetProtection password="CF2B" sheet="1" objects="1" scenarios="1"/>
  <mergeCells count="1">
    <mergeCell ref="B2:J2"/>
  </mergeCells>
  <pageMargins left="0.59055118110236227" right="0.39370078740157483" top="1.4960629921259843" bottom="1.7322834645669292" header="0.78740157480314965" footer="1.1023622047244095"/>
  <pageSetup paperSize="9" scale="78"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 r:id="rId2"/>
  <legacyDrawingHF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22">
    <pageSetUpPr fitToPage="1"/>
  </sheetPr>
  <dimension ref="A2:H36"/>
  <sheetViews>
    <sheetView zoomScaleNormal="100" workbookViewId="0">
      <selection activeCell="F4" sqref="F4"/>
    </sheetView>
  </sheetViews>
  <sheetFormatPr defaultColWidth="11.7109375" defaultRowHeight="12.75" x14ac:dyDescent="0.2"/>
  <cols>
    <col min="1" max="1" width="7" style="1" customWidth="1"/>
    <col min="2" max="2" width="12.28515625" style="1" customWidth="1"/>
    <col min="3" max="3" width="6.5703125" style="1" customWidth="1"/>
    <col min="4" max="4" width="5.7109375" style="1" customWidth="1"/>
    <col min="5" max="5" width="17.28515625" style="1" customWidth="1"/>
    <col min="6" max="6" width="17.85546875" style="1" customWidth="1"/>
    <col min="7" max="7" width="24.140625" style="1" customWidth="1"/>
    <col min="8" max="8" width="24.7109375" style="1" customWidth="1"/>
    <col min="9" max="16384" width="11.7109375" style="1"/>
  </cols>
  <sheetData>
    <row r="2" spans="1:8" x14ac:dyDescent="0.2">
      <c r="B2" s="139" t="s">
        <v>261</v>
      </c>
      <c r="C2" s="139"/>
      <c r="D2" s="139"/>
      <c r="E2" s="139"/>
      <c r="F2" s="139"/>
      <c r="G2" s="139"/>
      <c r="H2" s="139"/>
    </row>
    <row r="3" spans="1:8" ht="10.9" customHeight="1" x14ac:dyDescent="0.2"/>
    <row r="4" spans="1:8" x14ac:dyDescent="0.2">
      <c r="A4" s="1" t="s">
        <v>162</v>
      </c>
      <c r="B4" s="1">
        <f>+Dati_F24!B4</f>
        <v>0</v>
      </c>
      <c r="G4" s="9" t="s">
        <v>220</v>
      </c>
      <c r="H4" s="24">
        <f>+Dati_F24!J4</f>
        <v>0</v>
      </c>
    </row>
    <row r="5" spans="1:8" ht="8.4499999999999993" customHeight="1" x14ac:dyDescent="0.2">
      <c r="G5" s="9"/>
    </row>
    <row r="6" spans="1:8" ht="38.25" x14ac:dyDescent="0.2">
      <c r="A6" s="107" t="s">
        <v>224</v>
      </c>
      <c r="B6" s="86" t="s">
        <v>225</v>
      </c>
      <c r="C6" s="107" t="s">
        <v>226</v>
      </c>
      <c r="D6" s="107" t="s">
        <v>227</v>
      </c>
      <c r="E6" s="86" t="s">
        <v>262</v>
      </c>
      <c r="F6" s="86" t="s">
        <v>263</v>
      </c>
      <c r="G6" s="108" t="s">
        <v>264</v>
      </c>
      <c r="H6" s="108" t="s">
        <v>265</v>
      </c>
    </row>
    <row r="7" spans="1:8" x14ac:dyDescent="0.2">
      <c r="A7" s="1">
        <v>1</v>
      </c>
      <c r="B7" s="9">
        <f>+Dati_F24!B7</f>
        <v>0</v>
      </c>
      <c r="C7" s="1">
        <f>+Dati_F24!C7</f>
        <v>0</v>
      </c>
      <c r="D7" s="1">
        <f>+Dati_F24!D7</f>
        <v>0</v>
      </c>
      <c r="E7" s="47"/>
      <c r="F7" s="47"/>
      <c r="G7" s="70"/>
      <c r="H7" s="40"/>
    </row>
    <row r="8" spans="1:8" x14ac:dyDescent="0.2">
      <c r="A8" s="1">
        <v>2</v>
      </c>
      <c r="B8" s="9">
        <f>+Dati_F24!B8</f>
        <v>0</v>
      </c>
      <c r="C8" s="1">
        <f>+Dati_F24!C8</f>
        <v>0</v>
      </c>
      <c r="D8" s="1">
        <f>+Dati_F24!D8</f>
        <v>0</v>
      </c>
      <c r="E8" s="47"/>
      <c r="F8" s="47"/>
      <c r="G8" s="70"/>
      <c r="H8" s="40"/>
    </row>
    <row r="9" spans="1:8" x14ac:dyDescent="0.2">
      <c r="A9" s="1">
        <v>3</v>
      </c>
      <c r="B9" s="9">
        <f>+Dati_F24!B9</f>
        <v>0</v>
      </c>
      <c r="C9" s="1">
        <f>+Dati_F24!C9</f>
        <v>0</v>
      </c>
      <c r="D9" s="1">
        <f>+Dati_F24!D9</f>
        <v>0</v>
      </c>
      <c r="E9" s="47"/>
      <c r="F9" s="47"/>
      <c r="G9" s="70"/>
      <c r="H9" s="40"/>
    </row>
    <row r="10" spans="1:8" x14ac:dyDescent="0.2">
      <c r="A10" s="1">
        <v>4</v>
      </c>
      <c r="B10" s="9">
        <f>+Dati_F24!B10</f>
        <v>0</v>
      </c>
      <c r="C10" s="1">
        <f>+Dati_F24!C10</f>
        <v>0</v>
      </c>
      <c r="D10" s="1">
        <f>+Dati_F24!D10</f>
        <v>0</v>
      </c>
      <c r="E10" s="47"/>
      <c r="F10" s="47"/>
      <c r="G10" s="70"/>
      <c r="H10" s="40"/>
    </row>
    <row r="11" spans="1:8" x14ac:dyDescent="0.2">
      <c r="A11" s="1">
        <v>5</v>
      </c>
      <c r="B11" s="9">
        <f>+Dati_F24!B11</f>
        <v>0</v>
      </c>
      <c r="C11" s="1">
        <f>+Dati_F24!C11</f>
        <v>0</v>
      </c>
      <c r="D11" s="1">
        <f>+Dati_F24!D11</f>
        <v>0</v>
      </c>
      <c r="E11" s="47"/>
      <c r="F11" s="47"/>
      <c r="G11" s="70"/>
      <c r="H11" s="40"/>
    </row>
    <row r="12" spans="1:8" x14ac:dyDescent="0.2">
      <c r="A12" s="1">
        <v>6</v>
      </c>
      <c r="B12" s="9">
        <f>+Dati_F24!B12</f>
        <v>0</v>
      </c>
      <c r="C12" s="1">
        <f>+Dati_F24!C12</f>
        <v>0</v>
      </c>
      <c r="D12" s="1">
        <f>+Dati_F24!D12</f>
        <v>0</v>
      </c>
      <c r="E12" s="47"/>
      <c r="F12" s="47"/>
      <c r="G12" s="70"/>
      <c r="H12" s="40"/>
    </row>
    <row r="13" spans="1:8" x14ac:dyDescent="0.2">
      <c r="A13" s="1">
        <v>7</v>
      </c>
      <c r="B13" s="9">
        <f>+Dati_F24!B13</f>
        <v>0</v>
      </c>
      <c r="C13" s="1">
        <f>+Dati_F24!C13</f>
        <v>0</v>
      </c>
      <c r="D13" s="1">
        <f>+Dati_F24!D13</f>
        <v>0</v>
      </c>
      <c r="E13" s="47"/>
      <c r="F13" s="47"/>
      <c r="G13" s="70"/>
      <c r="H13" s="40"/>
    </row>
    <row r="14" spans="1:8" x14ac:dyDescent="0.2">
      <c r="A14" s="1">
        <v>8</v>
      </c>
      <c r="B14" s="9">
        <f>+Dati_F24!B14</f>
        <v>0</v>
      </c>
      <c r="C14" s="1">
        <f>+Dati_F24!C14</f>
        <v>0</v>
      </c>
      <c r="D14" s="1">
        <f>+Dati_F24!D14</f>
        <v>0</v>
      </c>
      <c r="E14" s="47"/>
      <c r="F14" s="47"/>
      <c r="G14" s="70"/>
      <c r="H14" s="40"/>
    </row>
    <row r="15" spans="1:8" x14ac:dyDescent="0.2">
      <c r="A15" s="1">
        <v>9</v>
      </c>
      <c r="B15" s="9">
        <f>+Dati_F24!B15</f>
        <v>0</v>
      </c>
      <c r="C15" s="1">
        <f>+Dati_F24!C15</f>
        <v>0</v>
      </c>
      <c r="D15" s="1">
        <f>+Dati_F24!D15</f>
        <v>0</v>
      </c>
      <c r="E15" s="47"/>
      <c r="F15" s="47"/>
      <c r="G15" s="70"/>
      <c r="H15" s="40"/>
    </row>
    <row r="16" spans="1:8" x14ac:dyDescent="0.2">
      <c r="A16" s="1">
        <v>10</v>
      </c>
      <c r="B16" s="9">
        <f>+Dati_F24!B16</f>
        <v>0</v>
      </c>
      <c r="C16" s="1">
        <f>+Dati_F24!C16</f>
        <v>0</v>
      </c>
      <c r="D16" s="1">
        <f>+Dati_F24!D16</f>
        <v>0</v>
      </c>
      <c r="E16" s="47"/>
      <c r="F16" s="47"/>
      <c r="G16" s="70"/>
      <c r="H16" s="40"/>
    </row>
    <row r="17" spans="1:8" x14ac:dyDescent="0.2">
      <c r="A17" s="1">
        <v>11</v>
      </c>
      <c r="B17" s="9">
        <f>+Dati_F24!B17</f>
        <v>0</v>
      </c>
      <c r="C17" s="1">
        <f>+Dati_F24!C17</f>
        <v>0</v>
      </c>
      <c r="D17" s="1">
        <f>+Dati_F24!D17</f>
        <v>0</v>
      </c>
      <c r="E17" s="47"/>
      <c r="F17" s="47"/>
      <c r="G17" s="70"/>
      <c r="H17" s="40"/>
    </row>
    <row r="18" spans="1:8" x14ac:dyDescent="0.2">
      <c r="A18" s="1">
        <v>12</v>
      </c>
      <c r="B18" s="9">
        <f>+Dati_F24!B18</f>
        <v>0</v>
      </c>
      <c r="C18" s="1">
        <f>+Dati_F24!C18</f>
        <v>0</v>
      </c>
      <c r="D18" s="1">
        <f>+Dati_F24!D18</f>
        <v>0</v>
      </c>
      <c r="E18" s="47"/>
      <c r="F18" s="47"/>
      <c r="G18" s="70"/>
      <c r="H18" s="40"/>
    </row>
    <row r="19" spans="1:8" x14ac:dyDescent="0.2">
      <c r="A19" s="1">
        <v>13</v>
      </c>
      <c r="B19" s="9">
        <f>+Dati_F24!B19</f>
        <v>0</v>
      </c>
      <c r="C19" s="1">
        <f>+Dati_F24!C19</f>
        <v>0</v>
      </c>
      <c r="D19" s="1">
        <f>+Dati_F24!D19</f>
        <v>0</v>
      </c>
      <c r="E19" s="47"/>
      <c r="F19" s="47"/>
      <c r="G19" s="70"/>
      <c r="H19" s="40"/>
    </row>
    <row r="20" spans="1:8" x14ac:dyDescent="0.2">
      <c r="A20" s="1">
        <v>14</v>
      </c>
      <c r="B20" s="9">
        <f>+Dati_F24!B20</f>
        <v>0</v>
      </c>
      <c r="C20" s="1">
        <f>+Dati_F24!C20</f>
        <v>0</v>
      </c>
      <c r="D20" s="1">
        <f>+Dati_F24!D20</f>
        <v>0</v>
      </c>
      <c r="E20" s="47"/>
      <c r="F20" s="47"/>
      <c r="G20" s="70"/>
      <c r="H20" s="40"/>
    </row>
    <row r="21" spans="1:8" x14ac:dyDescent="0.2">
      <c r="A21" s="1">
        <v>15</v>
      </c>
      <c r="B21" s="9">
        <f>+Dati_F24!B21</f>
        <v>0</v>
      </c>
      <c r="C21" s="1">
        <f>+Dati_F24!C21</f>
        <v>0</v>
      </c>
      <c r="D21" s="1">
        <f>+Dati_F24!D21</f>
        <v>0</v>
      </c>
      <c r="E21" s="47"/>
      <c r="F21" s="47"/>
      <c r="G21" s="70"/>
      <c r="H21" s="40"/>
    </row>
    <row r="22" spans="1:8" x14ac:dyDescent="0.2">
      <c r="A22" s="1">
        <v>16</v>
      </c>
      <c r="B22" s="9">
        <f>+Dati_F24!B22</f>
        <v>0</v>
      </c>
      <c r="C22" s="1">
        <f>+Dati_F24!C22</f>
        <v>0</v>
      </c>
      <c r="D22" s="1">
        <f>+Dati_F24!D22</f>
        <v>0</v>
      </c>
      <c r="E22" s="47"/>
      <c r="F22" s="47"/>
      <c r="G22" s="70"/>
      <c r="H22" s="40"/>
    </row>
    <row r="23" spans="1:8" x14ac:dyDescent="0.2">
      <c r="A23" s="1">
        <v>17</v>
      </c>
      <c r="B23" s="9">
        <f>+Dati_F24!B23</f>
        <v>0</v>
      </c>
      <c r="C23" s="1">
        <f>+Dati_F24!C23</f>
        <v>0</v>
      </c>
      <c r="D23" s="1">
        <f>+Dati_F24!D23</f>
        <v>0</v>
      </c>
      <c r="E23" s="47"/>
      <c r="F23" s="47"/>
      <c r="G23" s="70"/>
      <c r="H23" s="40"/>
    </row>
    <row r="24" spans="1:8" x14ac:dyDescent="0.2">
      <c r="A24" s="1">
        <v>18</v>
      </c>
      <c r="B24" s="9">
        <f>+Dati_F24!B24</f>
        <v>0</v>
      </c>
      <c r="C24" s="1">
        <f>+Dati_F24!C24</f>
        <v>0</v>
      </c>
      <c r="D24" s="1">
        <f>+Dati_F24!D24</f>
        <v>0</v>
      </c>
      <c r="E24" s="47"/>
      <c r="F24" s="47"/>
      <c r="G24" s="70"/>
      <c r="H24" s="40"/>
    </row>
    <row r="25" spans="1:8" x14ac:dyDescent="0.2">
      <c r="A25" s="1">
        <v>19</v>
      </c>
      <c r="B25" s="9">
        <f>+Dati_F24!B25</f>
        <v>0</v>
      </c>
      <c r="C25" s="1">
        <f>+Dati_F24!C25</f>
        <v>0</v>
      </c>
      <c r="D25" s="1">
        <f>+Dati_F24!D25</f>
        <v>0</v>
      </c>
      <c r="E25" s="47"/>
      <c r="F25" s="47"/>
      <c r="G25" s="70"/>
      <c r="H25" s="40"/>
    </row>
    <row r="26" spans="1:8" x14ac:dyDescent="0.2">
      <c r="A26" s="1">
        <v>20</v>
      </c>
      <c r="B26" s="9">
        <f>+Dati_F24!B26</f>
        <v>0</v>
      </c>
      <c r="C26" s="1">
        <f>+Dati_F24!C26</f>
        <v>0</v>
      </c>
      <c r="D26" s="1">
        <f>+Dati_F24!D26</f>
        <v>0</v>
      </c>
      <c r="E26" s="47"/>
      <c r="F26" s="47"/>
      <c r="G26" s="70"/>
      <c r="H26" s="40"/>
    </row>
    <row r="27" spans="1:8" x14ac:dyDescent="0.2">
      <c r="A27" s="1">
        <v>21</v>
      </c>
      <c r="B27" s="9">
        <f>+Dati_F24!B27</f>
        <v>0</v>
      </c>
      <c r="C27" s="1">
        <f>+Dati_F24!C27</f>
        <v>0</v>
      </c>
      <c r="D27" s="1">
        <f>+Dati_F24!D27</f>
        <v>0</v>
      </c>
      <c r="E27" s="47"/>
      <c r="F27" s="47"/>
      <c r="G27" s="70"/>
      <c r="H27" s="40"/>
    </row>
    <row r="28" spans="1:8" x14ac:dyDescent="0.2">
      <c r="A28" s="1">
        <v>22</v>
      </c>
      <c r="B28" s="9">
        <f>+Dati_F24!B28</f>
        <v>0</v>
      </c>
      <c r="C28" s="1">
        <f>+Dati_F24!C28</f>
        <v>0</v>
      </c>
      <c r="D28" s="1">
        <f>+Dati_F24!D28</f>
        <v>0</v>
      </c>
      <c r="E28" s="47"/>
      <c r="F28" s="47"/>
      <c r="G28" s="70"/>
      <c r="H28" s="40"/>
    </row>
    <row r="29" spans="1:8" x14ac:dyDescent="0.2">
      <c r="A29" s="1">
        <v>23</v>
      </c>
      <c r="B29" s="9">
        <f>+Dati_F24!B29</f>
        <v>0</v>
      </c>
      <c r="C29" s="1">
        <f>+Dati_F24!C29</f>
        <v>0</v>
      </c>
      <c r="D29" s="1">
        <f>+Dati_F24!D29</f>
        <v>0</v>
      </c>
      <c r="E29" s="47"/>
      <c r="F29" s="47"/>
      <c r="G29" s="70"/>
      <c r="H29" s="40"/>
    </row>
    <row r="30" spans="1:8" x14ac:dyDescent="0.2">
      <c r="A30" s="1">
        <v>24</v>
      </c>
      <c r="B30" s="9">
        <f>+Dati_F24!B30</f>
        <v>0</v>
      </c>
      <c r="C30" s="1">
        <f>+Dati_F24!C30</f>
        <v>0</v>
      </c>
      <c r="D30" s="1">
        <f>+Dati_F24!D30</f>
        <v>0</v>
      </c>
      <c r="E30" s="47"/>
      <c r="F30" s="47"/>
      <c r="G30" s="70"/>
      <c r="H30" s="40"/>
    </row>
    <row r="31" spans="1:8" x14ac:dyDescent="0.2">
      <c r="A31" s="1">
        <v>25</v>
      </c>
      <c r="B31" s="9">
        <f>+Dati_F24!B31</f>
        <v>0</v>
      </c>
      <c r="C31" s="1">
        <f>+Dati_F24!C31</f>
        <v>0</v>
      </c>
      <c r="D31" s="1">
        <f>+Dati_F24!D31</f>
        <v>0</v>
      </c>
      <c r="E31" s="47"/>
      <c r="F31" s="47"/>
      <c r="G31" s="70"/>
      <c r="H31" s="40"/>
    </row>
    <row r="32" spans="1:8" x14ac:dyDescent="0.2">
      <c r="A32" s="1">
        <v>26</v>
      </c>
      <c r="B32" s="9">
        <f>+Dati_F24!B32</f>
        <v>0</v>
      </c>
      <c r="C32" s="1">
        <f>+Dati_F24!C32</f>
        <v>0</v>
      </c>
      <c r="D32" s="1">
        <f>+Dati_F24!D32</f>
        <v>0</v>
      </c>
      <c r="E32" s="47"/>
      <c r="F32" s="47"/>
      <c r="G32" s="70"/>
      <c r="H32" s="40"/>
    </row>
    <row r="33" spans="1:8" x14ac:dyDescent="0.2">
      <c r="A33" s="1">
        <v>27</v>
      </c>
      <c r="B33" s="9">
        <f>+Dati_F24!B33</f>
        <v>0</v>
      </c>
      <c r="C33" s="1">
        <f>+Dati_F24!C33</f>
        <v>0</v>
      </c>
      <c r="D33" s="1">
        <f>+Dati_F24!D33</f>
        <v>0</v>
      </c>
      <c r="E33" s="47"/>
      <c r="F33" s="47"/>
      <c r="G33" s="70"/>
      <c r="H33" s="40"/>
    </row>
    <row r="34" spans="1:8" x14ac:dyDescent="0.2">
      <c r="A34" s="1">
        <v>28</v>
      </c>
      <c r="B34" s="9">
        <f>+Dati_F24!B34</f>
        <v>0</v>
      </c>
      <c r="C34" s="1">
        <f>+Dati_F24!C34</f>
        <v>0</v>
      </c>
      <c r="D34" s="1">
        <f>+Dati_F24!D34</f>
        <v>0</v>
      </c>
      <c r="E34" s="47"/>
      <c r="F34" s="47"/>
      <c r="G34" s="70"/>
      <c r="H34" s="40"/>
    </row>
    <row r="35" spans="1:8" x14ac:dyDescent="0.2">
      <c r="A35" s="1">
        <v>29</v>
      </c>
      <c r="B35" s="9">
        <f>+Dati_F24!B35</f>
        <v>0</v>
      </c>
      <c r="C35" s="1">
        <f>+Dati_F24!C35</f>
        <v>0</v>
      </c>
      <c r="D35" s="1">
        <f>+Dati_F24!D35</f>
        <v>0</v>
      </c>
      <c r="E35" s="47"/>
      <c r="F35" s="47"/>
      <c r="G35" s="70"/>
      <c r="H35" s="40"/>
    </row>
    <row r="36" spans="1:8" x14ac:dyDescent="0.2">
      <c r="A36" s="1">
        <v>30</v>
      </c>
      <c r="B36" s="9">
        <f>+Dati_F24!B36</f>
        <v>0</v>
      </c>
      <c r="C36" s="1">
        <f>+Dati_F24!C36</f>
        <v>0</v>
      </c>
      <c r="D36" s="1">
        <f>+Dati_F24!D36</f>
        <v>0</v>
      </c>
      <c r="E36" s="47"/>
      <c r="F36" s="47"/>
      <c r="G36" s="70"/>
      <c r="H36" s="40"/>
    </row>
  </sheetData>
  <sheetProtection password="CF2B" sheet="1" objects="1" scenarios="1"/>
  <mergeCells count="1">
    <mergeCell ref="B2:H2"/>
  </mergeCells>
  <pageMargins left="0.59055118110236227" right="0.39370078740157483" top="1.4960629921259843" bottom="1.7322834645669292" header="0.78740157480314965" footer="1.1023622047244095"/>
  <pageSetup paperSize="9" scale="82"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pageSetUpPr fitToPage="1"/>
  </sheetPr>
  <dimension ref="B2:G146"/>
  <sheetViews>
    <sheetView zoomScaleNormal="100" workbookViewId="0"/>
  </sheetViews>
  <sheetFormatPr defaultColWidth="11.5703125" defaultRowHeight="15" x14ac:dyDescent="0.25"/>
  <cols>
    <col min="1" max="1" width="11.7109375" customWidth="1"/>
    <col min="2" max="2" width="48.5703125" customWidth="1"/>
    <col min="3" max="4" width="11.7109375" customWidth="1"/>
    <col min="5" max="5" width="40.5703125" customWidth="1"/>
    <col min="6" max="7" width="11.7109375" customWidth="1"/>
  </cols>
  <sheetData>
    <row r="2" spans="2:7" ht="63.75" x14ac:dyDescent="0.25">
      <c r="B2" s="109" t="s">
        <v>266</v>
      </c>
      <c r="C2" s="110" t="s">
        <v>146</v>
      </c>
      <c r="D2" s="109" t="s">
        <v>267</v>
      </c>
      <c r="E2" s="109" t="s">
        <v>145</v>
      </c>
      <c r="F2" s="110" t="s">
        <v>268</v>
      </c>
      <c r="G2" s="111" t="s">
        <v>269</v>
      </c>
    </row>
    <row r="3" spans="2:7" x14ac:dyDescent="0.25">
      <c r="B3" s="110" t="s">
        <v>270</v>
      </c>
      <c r="C3" s="109" t="s">
        <v>271</v>
      </c>
      <c r="D3" s="112">
        <v>107001</v>
      </c>
      <c r="E3" s="110" t="s">
        <v>272</v>
      </c>
      <c r="F3" s="113">
        <v>41121</v>
      </c>
      <c r="G3" s="114">
        <f t="shared" ref="G3:G34" si="0">+F3</f>
        <v>41121</v>
      </c>
    </row>
    <row r="4" spans="2:7" x14ac:dyDescent="0.25">
      <c r="B4" s="110" t="s">
        <v>270</v>
      </c>
      <c r="C4" s="109" t="s">
        <v>271</v>
      </c>
      <c r="D4" s="112">
        <v>107005</v>
      </c>
      <c r="E4" s="110" t="s">
        <v>273</v>
      </c>
      <c r="F4" s="113">
        <v>41121</v>
      </c>
      <c r="G4" s="114">
        <f t="shared" si="0"/>
        <v>41121</v>
      </c>
    </row>
    <row r="5" spans="2:7" x14ac:dyDescent="0.25">
      <c r="B5" s="110" t="s">
        <v>270</v>
      </c>
      <c r="C5" s="109" t="s">
        <v>271</v>
      </c>
      <c r="D5" s="112">
        <v>107006</v>
      </c>
      <c r="E5" s="110" t="s">
        <v>274</v>
      </c>
      <c r="F5" s="113">
        <v>41121</v>
      </c>
      <c r="G5" s="114">
        <f t="shared" si="0"/>
        <v>41121</v>
      </c>
    </row>
    <row r="6" spans="2:7" x14ac:dyDescent="0.25">
      <c r="B6" s="110" t="s">
        <v>270</v>
      </c>
      <c r="C6" s="109" t="s">
        <v>271</v>
      </c>
      <c r="D6" s="112">
        <v>107011</v>
      </c>
      <c r="E6" s="110" t="s">
        <v>275</v>
      </c>
      <c r="F6" s="113">
        <v>41121</v>
      </c>
      <c r="G6" s="114">
        <f t="shared" si="0"/>
        <v>41121</v>
      </c>
    </row>
    <row r="7" spans="2:7" x14ac:dyDescent="0.25">
      <c r="B7" s="110" t="s">
        <v>270</v>
      </c>
      <c r="C7" s="109" t="s">
        <v>271</v>
      </c>
      <c r="D7" s="112">
        <v>107012</v>
      </c>
      <c r="E7" s="110" t="s">
        <v>276</v>
      </c>
      <c r="F7" s="113">
        <v>41121</v>
      </c>
      <c r="G7" s="114">
        <f t="shared" si="0"/>
        <v>41121</v>
      </c>
    </row>
    <row r="8" spans="2:7" x14ac:dyDescent="0.25">
      <c r="B8" s="110" t="s">
        <v>270</v>
      </c>
      <c r="C8" s="109" t="s">
        <v>271</v>
      </c>
      <c r="D8" s="112">
        <v>107022</v>
      </c>
      <c r="E8" s="110" t="s">
        <v>277</v>
      </c>
      <c r="F8" s="113">
        <v>41121</v>
      </c>
      <c r="G8" s="114">
        <f t="shared" si="0"/>
        <v>41121</v>
      </c>
    </row>
    <row r="9" spans="2:7" x14ac:dyDescent="0.25">
      <c r="B9" s="110" t="s">
        <v>270</v>
      </c>
      <c r="C9" s="109" t="s">
        <v>271</v>
      </c>
      <c r="D9" s="112">
        <v>107002</v>
      </c>
      <c r="E9" s="110" t="s">
        <v>278</v>
      </c>
      <c r="F9" s="113">
        <v>41121</v>
      </c>
      <c r="G9" s="114">
        <f t="shared" si="0"/>
        <v>41121</v>
      </c>
    </row>
    <row r="10" spans="2:7" x14ac:dyDescent="0.25">
      <c r="B10" s="110" t="s">
        <v>270</v>
      </c>
      <c r="C10" s="109" t="s">
        <v>271</v>
      </c>
      <c r="D10" s="112">
        <v>107004</v>
      </c>
      <c r="E10" s="110" t="s">
        <v>279</v>
      </c>
      <c r="F10" s="113">
        <v>41121</v>
      </c>
      <c r="G10" s="114">
        <f t="shared" si="0"/>
        <v>41121</v>
      </c>
    </row>
    <row r="11" spans="2:7" x14ac:dyDescent="0.25">
      <c r="B11" s="110" t="s">
        <v>270</v>
      </c>
      <c r="C11" s="109" t="s">
        <v>271</v>
      </c>
      <c r="D11" s="112">
        <v>107008</v>
      </c>
      <c r="E11" s="110" t="s">
        <v>280</v>
      </c>
      <c r="F11" s="113">
        <v>41121</v>
      </c>
      <c r="G11" s="114">
        <f t="shared" si="0"/>
        <v>41121</v>
      </c>
    </row>
    <row r="12" spans="2:7" x14ac:dyDescent="0.25">
      <c r="B12" s="110" t="s">
        <v>270</v>
      </c>
      <c r="C12" s="109" t="s">
        <v>271</v>
      </c>
      <c r="D12" s="112">
        <v>107016</v>
      </c>
      <c r="E12" s="110" t="s">
        <v>281</v>
      </c>
      <c r="F12" s="113">
        <v>41121</v>
      </c>
      <c r="G12" s="114">
        <f t="shared" si="0"/>
        <v>41121</v>
      </c>
    </row>
    <row r="13" spans="2:7" x14ac:dyDescent="0.25">
      <c r="B13" s="110" t="s">
        <v>270</v>
      </c>
      <c r="C13" s="109" t="s">
        <v>271</v>
      </c>
      <c r="D13" s="112">
        <v>107020</v>
      </c>
      <c r="E13" s="110" t="s">
        <v>282</v>
      </c>
      <c r="F13" s="113">
        <v>41121</v>
      </c>
      <c r="G13" s="114">
        <f t="shared" si="0"/>
        <v>41121</v>
      </c>
    </row>
    <row r="14" spans="2:7" x14ac:dyDescent="0.25">
      <c r="B14" s="110" t="s">
        <v>270</v>
      </c>
      <c r="C14" s="109" t="s">
        <v>271</v>
      </c>
      <c r="D14" s="112">
        <v>107003</v>
      </c>
      <c r="E14" s="110" t="s">
        <v>283</v>
      </c>
      <c r="F14" s="113">
        <v>41121</v>
      </c>
      <c r="G14" s="114">
        <f t="shared" si="0"/>
        <v>41121</v>
      </c>
    </row>
    <row r="15" spans="2:7" x14ac:dyDescent="0.25">
      <c r="B15" s="110" t="s">
        <v>270</v>
      </c>
      <c r="C15" s="109" t="s">
        <v>271</v>
      </c>
      <c r="D15" s="112">
        <v>107007</v>
      </c>
      <c r="E15" s="110" t="s">
        <v>284</v>
      </c>
      <c r="F15" s="113">
        <v>41121</v>
      </c>
      <c r="G15" s="114">
        <f t="shared" si="0"/>
        <v>41121</v>
      </c>
    </row>
    <row r="16" spans="2:7" x14ac:dyDescent="0.25">
      <c r="B16" s="110" t="s">
        <v>270</v>
      </c>
      <c r="C16" s="109" t="s">
        <v>271</v>
      </c>
      <c r="D16" s="112">
        <v>107010</v>
      </c>
      <c r="E16" s="110" t="s">
        <v>285</v>
      </c>
      <c r="F16" s="113">
        <v>41121</v>
      </c>
      <c r="G16" s="114">
        <f t="shared" si="0"/>
        <v>41121</v>
      </c>
    </row>
    <row r="17" spans="2:7" x14ac:dyDescent="0.25">
      <c r="B17" s="110" t="s">
        <v>270</v>
      </c>
      <c r="C17" s="109" t="s">
        <v>271</v>
      </c>
      <c r="D17" s="112">
        <v>107013</v>
      </c>
      <c r="E17" s="110" t="s">
        <v>286</v>
      </c>
      <c r="F17" s="113">
        <v>41121</v>
      </c>
      <c r="G17" s="114">
        <f t="shared" si="0"/>
        <v>41121</v>
      </c>
    </row>
    <row r="18" spans="2:7" x14ac:dyDescent="0.25">
      <c r="B18" s="110" t="s">
        <v>270</v>
      </c>
      <c r="C18" s="109" t="s">
        <v>271</v>
      </c>
      <c r="D18" s="112">
        <v>107014</v>
      </c>
      <c r="E18" s="110" t="s">
        <v>287</v>
      </c>
      <c r="F18" s="113">
        <v>41121</v>
      </c>
      <c r="G18" s="114">
        <f t="shared" si="0"/>
        <v>41121</v>
      </c>
    </row>
    <row r="19" spans="2:7" x14ac:dyDescent="0.25">
      <c r="B19" s="110" t="s">
        <v>270</v>
      </c>
      <c r="C19" s="109" t="s">
        <v>271</v>
      </c>
      <c r="D19" s="112">
        <v>107015</v>
      </c>
      <c r="E19" s="110" t="s">
        <v>288</v>
      </c>
      <c r="F19" s="113">
        <v>41121</v>
      </c>
      <c r="G19" s="114">
        <f t="shared" si="0"/>
        <v>41121</v>
      </c>
    </row>
    <row r="20" spans="2:7" x14ac:dyDescent="0.25">
      <c r="B20" s="110" t="s">
        <v>270</v>
      </c>
      <c r="C20" s="109" t="s">
        <v>271</v>
      </c>
      <c r="D20" s="112">
        <v>107017</v>
      </c>
      <c r="E20" s="110" t="s">
        <v>289</v>
      </c>
      <c r="F20" s="113">
        <v>41121</v>
      </c>
      <c r="G20" s="114">
        <f t="shared" si="0"/>
        <v>41121</v>
      </c>
    </row>
    <row r="21" spans="2:7" x14ac:dyDescent="0.25">
      <c r="B21" s="110" t="s">
        <v>270</v>
      </c>
      <c r="C21" s="109" t="s">
        <v>271</v>
      </c>
      <c r="D21" s="112">
        <v>107018</v>
      </c>
      <c r="E21" s="110" t="s">
        <v>290</v>
      </c>
      <c r="F21" s="113">
        <v>41121</v>
      </c>
      <c r="G21" s="114">
        <f t="shared" si="0"/>
        <v>41121</v>
      </c>
    </row>
    <row r="22" spans="2:7" x14ac:dyDescent="0.25">
      <c r="B22" s="110" t="s">
        <v>270</v>
      </c>
      <c r="C22" s="109" t="s">
        <v>271</v>
      </c>
      <c r="D22" s="112">
        <v>107019</v>
      </c>
      <c r="E22" s="110" t="s">
        <v>291</v>
      </c>
      <c r="F22" s="113">
        <v>41121</v>
      </c>
      <c r="G22" s="114">
        <f t="shared" si="0"/>
        <v>41121</v>
      </c>
    </row>
    <row r="23" spans="2:7" x14ac:dyDescent="0.25">
      <c r="B23" s="110" t="s">
        <v>270</v>
      </c>
      <c r="C23" s="109" t="s">
        <v>271</v>
      </c>
      <c r="D23" s="112">
        <v>107021</v>
      </c>
      <c r="E23" s="110" t="s">
        <v>292</v>
      </c>
      <c r="F23" s="113">
        <v>41121</v>
      </c>
      <c r="G23" s="114">
        <f t="shared" si="0"/>
        <v>41121</v>
      </c>
    </row>
    <row r="24" spans="2:7" x14ac:dyDescent="0.25">
      <c r="B24" s="110" t="s">
        <v>270</v>
      </c>
      <c r="C24" s="109" t="s">
        <v>271</v>
      </c>
      <c r="D24" s="112">
        <v>107023</v>
      </c>
      <c r="E24" s="110" t="s">
        <v>293</v>
      </c>
      <c r="F24" s="113">
        <v>41121</v>
      </c>
      <c r="G24" s="114">
        <f t="shared" si="0"/>
        <v>41121</v>
      </c>
    </row>
    <row r="25" spans="2:7" x14ac:dyDescent="0.25">
      <c r="B25" s="110" t="s">
        <v>270</v>
      </c>
      <c r="C25" s="109" t="s">
        <v>271</v>
      </c>
      <c r="D25" s="112">
        <v>107009</v>
      </c>
      <c r="E25" s="110" t="s">
        <v>294</v>
      </c>
      <c r="F25" s="113">
        <v>41121</v>
      </c>
      <c r="G25" s="114">
        <f t="shared" si="0"/>
        <v>41121</v>
      </c>
    </row>
    <row r="26" spans="2:7" x14ac:dyDescent="0.25">
      <c r="B26" s="110" t="s">
        <v>295</v>
      </c>
      <c r="C26" s="109" t="s">
        <v>296</v>
      </c>
      <c r="D26" s="112">
        <v>104012</v>
      </c>
      <c r="E26" s="110" t="s">
        <v>297</v>
      </c>
      <c r="F26" s="113">
        <v>41121</v>
      </c>
      <c r="G26" s="114">
        <f t="shared" si="0"/>
        <v>41121</v>
      </c>
    </row>
    <row r="27" spans="2:7" x14ac:dyDescent="0.25">
      <c r="B27" s="110" t="s">
        <v>298</v>
      </c>
      <c r="C27" s="109" t="s">
        <v>299</v>
      </c>
      <c r="D27" s="112">
        <v>106002</v>
      </c>
      <c r="E27" s="110" t="s">
        <v>300</v>
      </c>
      <c r="F27" s="113">
        <v>41121</v>
      </c>
      <c r="G27" s="114">
        <f t="shared" si="0"/>
        <v>41121</v>
      </c>
    </row>
    <row r="28" spans="2:7" x14ac:dyDescent="0.25">
      <c r="B28" s="110" t="s">
        <v>298</v>
      </c>
      <c r="C28" s="109" t="s">
        <v>299</v>
      </c>
      <c r="D28" s="112">
        <v>106003</v>
      </c>
      <c r="E28" s="110" t="s">
        <v>301</v>
      </c>
      <c r="F28" s="113">
        <v>41121</v>
      </c>
      <c r="G28" s="114">
        <f t="shared" si="0"/>
        <v>41121</v>
      </c>
    </row>
    <row r="29" spans="2:7" x14ac:dyDescent="0.25">
      <c r="B29" s="110" t="s">
        <v>298</v>
      </c>
      <c r="C29" s="109" t="s">
        <v>299</v>
      </c>
      <c r="D29" s="112">
        <v>106004</v>
      </c>
      <c r="E29" s="110" t="s">
        <v>302</v>
      </c>
      <c r="F29" s="113">
        <v>41121</v>
      </c>
      <c r="G29" s="114">
        <f t="shared" si="0"/>
        <v>41121</v>
      </c>
    </row>
    <row r="30" spans="2:7" x14ac:dyDescent="0.25">
      <c r="B30" s="110" t="s">
        <v>298</v>
      </c>
      <c r="C30" s="109" t="s">
        <v>299</v>
      </c>
      <c r="D30" s="112">
        <v>106005</v>
      </c>
      <c r="E30" s="110" t="s">
        <v>303</v>
      </c>
      <c r="F30" s="113">
        <v>41121</v>
      </c>
      <c r="G30" s="114">
        <f t="shared" si="0"/>
        <v>41121</v>
      </c>
    </row>
    <row r="31" spans="2:7" x14ac:dyDescent="0.25">
      <c r="B31" s="110" t="s">
        <v>298</v>
      </c>
      <c r="C31" s="109" t="s">
        <v>299</v>
      </c>
      <c r="D31" s="112">
        <v>106006</v>
      </c>
      <c r="E31" s="110" t="s">
        <v>304</v>
      </c>
      <c r="F31" s="113">
        <v>41121</v>
      </c>
      <c r="G31" s="114">
        <f t="shared" si="0"/>
        <v>41121</v>
      </c>
    </row>
    <row r="32" spans="2:7" x14ac:dyDescent="0.25">
      <c r="B32" s="110" t="s">
        <v>298</v>
      </c>
      <c r="C32" s="109" t="s">
        <v>299</v>
      </c>
      <c r="D32" s="112">
        <v>106009</v>
      </c>
      <c r="E32" s="110" t="s">
        <v>305</v>
      </c>
      <c r="F32" s="113">
        <v>41121</v>
      </c>
      <c r="G32" s="114">
        <f t="shared" si="0"/>
        <v>41121</v>
      </c>
    </row>
    <row r="33" spans="2:7" x14ac:dyDescent="0.25">
      <c r="B33" s="110" t="s">
        <v>298</v>
      </c>
      <c r="C33" s="109" t="s">
        <v>299</v>
      </c>
      <c r="D33" s="112">
        <v>106010</v>
      </c>
      <c r="E33" s="110" t="s">
        <v>306</v>
      </c>
      <c r="F33" s="113">
        <v>41121</v>
      </c>
      <c r="G33" s="114">
        <f t="shared" si="0"/>
        <v>41121</v>
      </c>
    </row>
    <row r="34" spans="2:7" x14ac:dyDescent="0.25">
      <c r="B34" s="110" t="s">
        <v>298</v>
      </c>
      <c r="C34" s="109" t="s">
        <v>299</v>
      </c>
      <c r="D34" s="112">
        <v>106012</v>
      </c>
      <c r="E34" s="110" t="s">
        <v>307</v>
      </c>
      <c r="F34" s="113">
        <v>41121</v>
      </c>
      <c r="G34" s="114">
        <f t="shared" si="0"/>
        <v>41121</v>
      </c>
    </row>
    <row r="35" spans="2:7" x14ac:dyDescent="0.25">
      <c r="B35" s="110" t="s">
        <v>298</v>
      </c>
      <c r="C35" s="109" t="s">
        <v>299</v>
      </c>
      <c r="D35" s="112">
        <v>106015</v>
      </c>
      <c r="E35" s="110" t="s">
        <v>308</v>
      </c>
      <c r="F35" s="113">
        <v>41121</v>
      </c>
      <c r="G35" s="114">
        <f t="shared" ref="G35:G66" si="1">+F35</f>
        <v>41121</v>
      </c>
    </row>
    <row r="36" spans="2:7" x14ac:dyDescent="0.25">
      <c r="B36" s="110" t="s">
        <v>298</v>
      </c>
      <c r="C36" s="109" t="s">
        <v>299</v>
      </c>
      <c r="D36" s="112">
        <v>106017</v>
      </c>
      <c r="E36" s="110" t="s">
        <v>309</v>
      </c>
      <c r="F36" s="113">
        <v>41121</v>
      </c>
      <c r="G36" s="114">
        <f t="shared" si="1"/>
        <v>41121</v>
      </c>
    </row>
    <row r="37" spans="2:7" x14ac:dyDescent="0.25">
      <c r="B37" s="110" t="s">
        <v>298</v>
      </c>
      <c r="C37" s="109" t="s">
        <v>299</v>
      </c>
      <c r="D37" s="112">
        <v>106020</v>
      </c>
      <c r="E37" s="110" t="s">
        <v>310</v>
      </c>
      <c r="F37" s="113">
        <v>41121</v>
      </c>
      <c r="G37" s="114">
        <f t="shared" si="1"/>
        <v>41121</v>
      </c>
    </row>
    <row r="38" spans="2:7" x14ac:dyDescent="0.25">
      <c r="B38" s="110" t="s">
        <v>298</v>
      </c>
      <c r="C38" s="109" t="s">
        <v>299</v>
      </c>
      <c r="D38" s="112">
        <v>106021</v>
      </c>
      <c r="E38" s="110" t="s">
        <v>311</v>
      </c>
      <c r="F38" s="113">
        <v>41121</v>
      </c>
      <c r="G38" s="114">
        <f t="shared" si="1"/>
        <v>41121</v>
      </c>
    </row>
    <row r="39" spans="2:7" x14ac:dyDescent="0.25">
      <c r="B39" s="110" t="s">
        <v>298</v>
      </c>
      <c r="C39" s="109" t="s">
        <v>299</v>
      </c>
      <c r="D39" s="112">
        <v>106022</v>
      </c>
      <c r="E39" s="110" t="s">
        <v>312</v>
      </c>
      <c r="F39" s="113">
        <v>41121</v>
      </c>
      <c r="G39" s="114">
        <f t="shared" si="1"/>
        <v>41121</v>
      </c>
    </row>
    <row r="40" spans="2:7" x14ac:dyDescent="0.25">
      <c r="B40" s="110" t="s">
        <v>298</v>
      </c>
      <c r="C40" s="109" t="s">
        <v>299</v>
      </c>
      <c r="D40" s="112">
        <v>106023</v>
      </c>
      <c r="E40" s="110" t="s">
        <v>313</v>
      </c>
      <c r="F40" s="113">
        <v>41121</v>
      </c>
      <c r="G40" s="114">
        <f t="shared" si="1"/>
        <v>41121</v>
      </c>
    </row>
    <row r="41" spans="2:7" x14ac:dyDescent="0.25">
      <c r="B41" s="110" t="s">
        <v>298</v>
      </c>
      <c r="C41" s="109" t="s">
        <v>299</v>
      </c>
      <c r="D41" s="112">
        <v>106024</v>
      </c>
      <c r="E41" s="110" t="s">
        <v>314</v>
      </c>
      <c r="F41" s="113">
        <v>41121</v>
      </c>
      <c r="G41" s="114">
        <f t="shared" si="1"/>
        <v>41121</v>
      </c>
    </row>
    <row r="42" spans="2:7" x14ac:dyDescent="0.25">
      <c r="B42" s="110" t="s">
        <v>298</v>
      </c>
      <c r="C42" s="109" t="s">
        <v>299</v>
      </c>
      <c r="D42" s="112">
        <v>106026</v>
      </c>
      <c r="E42" s="110" t="s">
        <v>315</v>
      </c>
      <c r="F42" s="113">
        <v>41121</v>
      </c>
      <c r="G42" s="114">
        <f t="shared" si="1"/>
        <v>41121</v>
      </c>
    </row>
    <row r="43" spans="2:7" x14ac:dyDescent="0.25">
      <c r="B43" s="115" t="s">
        <v>298</v>
      </c>
      <c r="C43" s="116" t="s">
        <v>299</v>
      </c>
      <c r="D43" s="117">
        <v>106027</v>
      </c>
      <c r="E43" s="115" t="s">
        <v>316</v>
      </c>
      <c r="F43" s="118">
        <v>41121</v>
      </c>
      <c r="G43" s="114">
        <f t="shared" si="1"/>
        <v>41121</v>
      </c>
    </row>
    <row r="44" spans="2:7" x14ac:dyDescent="0.25">
      <c r="B44" s="110" t="s">
        <v>298</v>
      </c>
      <c r="C44" s="109" t="s">
        <v>299</v>
      </c>
      <c r="D44" s="112">
        <v>106028</v>
      </c>
      <c r="E44" s="110" t="s">
        <v>317</v>
      </c>
      <c r="F44" s="113">
        <v>41121</v>
      </c>
      <c r="G44" s="114">
        <f t="shared" si="1"/>
        <v>41121</v>
      </c>
    </row>
    <row r="45" spans="2:7" x14ac:dyDescent="0.25">
      <c r="B45" s="110" t="s">
        <v>318</v>
      </c>
      <c r="C45" s="109" t="s">
        <v>319</v>
      </c>
      <c r="D45" s="112">
        <v>90003</v>
      </c>
      <c r="E45" s="110" t="s">
        <v>320</v>
      </c>
      <c r="F45" s="113">
        <v>41121</v>
      </c>
      <c r="G45" s="114">
        <f t="shared" si="1"/>
        <v>41121</v>
      </c>
    </row>
    <row r="46" spans="2:7" x14ac:dyDescent="0.25">
      <c r="B46" s="110" t="s">
        <v>318</v>
      </c>
      <c r="C46" s="109" t="s">
        <v>319</v>
      </c>
      <c r="D46" s="112">
        <v>90023</v>
      </c>
      <c r="E46" s="110" t="s">
        <v>321</v>
      </c>
      <c r="F46" s="113">
        <v>41121</v>
      </c>
      <c r="G46" s="114">
        <f t="shared" si="1"/>
        <v>41121</v>
      </c>
    </row>
    <row r="47" spans="2:7" x14ac:dyDescent="0.25">
      <c r="B47" s="110" t="s">
        <v>318</v>
      </c>
      <c r="C47" s="109" t="s">
        <v>319</v>
      </c>
      <c r="D47" s="112">
        <v>90058</v>
      </c>
      <c r="E47" s="110" t="s">
        <v>322</v>
      </c>
      <c r="F47" s="113">
        <v>41121</v>
      </c>
      <c r="G47" s="114">
        <f t="shared" si="1"/>
        <v>41121</v>
      </c>
    </row>
    <row r="48" spans="2:7" x14ac:dyDescent="0.25">
      <c r="B48" s="110" t="s">
        <v>318</v>
      </c>
      <c r="C48" s="109" t="s">
        <v>319</v>
      </c>
      <c r="D48" s="112">
        <v>90064</v>
      </c>
      <c r="E48" s="110" t="s">
        <v>323</v>
      </c>
      <c r="F48" s="113">
        <v>41121</v>
      </c>
      <c r="G48" s="114">
        <f t="shared" si="1"/>
        <v>41121</v>
      </c>
    </row>
    <row r="49" spans="2:7" x14ac:dyDescent="0.25">
      <c r="B49" s="110" t="s">
        <v>318</v>
      </c>
      <c r="C49" s="109" t="s">
        <v>319</v>
      </c>
      <c r="D49" s="112">
        <v>90067</v>
      </c>
      <c r="E49" s="110" t="s">
        <v>324</v>
      </c>
      <c r="F49" s="113">
        <v>41121</v>
      </c>
      <c r="G49" s="114">
        <f t="shared" si="1"/>
        <v>41121</v>
      </c>
    </row>
    <row r="50" spans="2:7" x14ac:dyDescent="0.25">
      <c r="B50" s="110" t="s">
        <v>318</v>
      </c>
      <c r="C50" s="109" t="s">
        <v>319</v>
      </c>
      <c r="D50" s="112">
        <v>90069</v>
      </c>
      <c r="E50" s="110" t="s">
        <v>325</v>
      </c>
      <c r="F50" s="113">
        <v>41121</v>
      </c>
      <c r="G50" s="114">
        <f t="shared" si="1"/>
        <v>41121</v>
      </c>
    </row>
    <row r="51" spans="2:7" x14ac:dyDescent="0.25">
      <c r="B51" s="110" t="s">
        <v>318</v>
      </c>
      <c r="C51" s="109" t="s">
        <v>319</v>
      </c>
      <c r="D51" s="112">
        <v>90089</v>
      </c>
      <c r="E51" s="110" t="s">
        <v>326</v>
      </c>
      <c r="F51" s="113">
        <v>41121</v>
      </c>
      <c r="G51" s="114">
        <f t="shared" si="1"/>
        <v>41121</v>
      </c>
    </row>
    <row r="52" spans="2:7" x14ac:dyDescent="0.25">
      <c r="B52" s="110" t="s">
        <v>327</v>
      </c>
      <c r="C52" s="109" t="s">
        <v>328</v>
      </c>
      <c r="D52" s="112">
        <v>95051</v>
      </c>
      <c r="E52" s="110" t="s">
        <v>329</v>
      </c>
      <c r="F52" s="113">
        <v>41121</v>
      </c>
      <c r="G52" s="114">
        <f t="shared" si="1"/>
        <v>41121</v>
      </c>
    </row>
    <row r="53" spans="2:7" x14ac:dyDescent="0.25">
      <c r="B53" s="110" t="s">
        <v>327</v>
      </c>
      <c r="C53" s="109" t="s">
        <v>328</v>
      </c>
      <c r="D53" s="112">
        <v>95055</v>
      </c>
      <c r="E53" s="110" t="s">
        <v>330</v>
      </c>
      <c r="F53" s="113">
        <v>41121</v>
      </c>
      <c r="G53" s="114">
        <f t="shared" si="1"/>
        <v>41121</v>
      </c>
    </row>
    <row r="54" spans="2:7" x14ac:dyDescent="0.25">
      <c r="B54" s="110" t="s">
        <v>327</v>
      </c>
      <c r="C54" s="109" t="s">
        <v>328</v>
      </c>
      <c r="D54" s="112">
        <v>95067</v>
      </c>
      <c r="E54" s="110" t="s">
        <v>331</v>
      </c>
      <c r="F54" s="113">
        <v>41121</v>
      </c>
      <c r="G54" s="114">
        <f t="shared" si="1"/>
        <v>41121</v>
      </c>
    </row>
    <row r="55" spans="2:7" x14ac:dyDescent="0.25">
      <c r="B55" s="110" t="s">
        <v>327</v>
      </c>
      <c r="C55" s="109" t="s">
        <v>328</v>
      </c>
      <c r="D55" s="112">
        <v>95079</v>
      </c>
      <c r="E55" s="110" t="s">
        <v>332</v>
      </c>
      <c r="F55" s="113">
        <v>41121</v>
      </c>
      <c r="G55" s="114">
        <f t="shared" si="1"/>
        <v>41121</v>
      </c>
    </row>
    <row r="56" spans="2:7" x14ac:dyDescent="0.25">
      <c r="B56" s="110" t="s">
        <v>327</v>
      </c>
      <c r="C56" s="109" t="s">
        <v>328</v>
      </c>
      <c r="D56" s="112">
        <v>95080</v>
      </c>
      <c r="E56" s="110" t="s">
        <v>333</v>
      </c>
      <c r="F56" s="113">
        <v>41121</v>
      </c>
      <c r="G56" s="114">
        <f t="shared" si="1"/>
        <v>41121</v>
      </c>
    </row>
    <row r="57" spans="2:7" x14ac:dyDescent="0.25">
      <c r="B57" s="110" t="s">
        <v>327</v>
      </c>
      <c r="C57" s="109" t="s">
        <v>328</v>
      </c>
      <c r="D57" s="112">
        <v>95083</v>
      </c>
      <c r="E57" s="110" t="s">
        <v>334</v>
      </c>
      <c r="F57" s="113">
        <v>41121</v>
      </c>
      <c r="G57" s="114">
        <f t="shared" si="1"/>
        <v>41121</v>
      </c>
    </row>
    <row r="58" spans="2:7" x14ac:dyDescent="0.25">
      <c r="B58" s="110" t="s">
        <v>327</v>
      </c>
      <c r="C58" s="109" t="s">
        <v>328</v>
      </c>
      <c r="D58" s="112">
        <v>95084</v>
      </c>
      <c r="E58" s="110" t="s">
        <v>335</v>
      </c>
      <c r="F58" s="113">
        <v>41121</v>
      </c>
      <c r="G58" s="114">
        <f t="shared" si="1"/>
        <v>41121</v>
      </c>
    </row>
    <row r="59" spans="2:7" x14ac:dyDescent="0.25">
      <c r="B59" s="110" t="s">
        <v>327</v>
      </c>
      <c r="C59" s="109" t="s">
        <v>328</v>
      </c>
      <c r="D59" s="112">
        <v>95085</v>
      </c>
      <c r="E59" s="110" t="s">
        <v>336</v>
      </c>
      <c r="F59" s="113">
        <v>41121</v>
      </c>
      <c r="G59" s="114">
        <f t="shared" si="1"/>
        <v>41121</v>
      </c>
    </row>
    <row r="60" spans="2:7" x14ac:dyDescent="0.25">
      <c r="B60" s="110" t="s">
        <v>327</v>
      </c>
      <c r="C60" s="109" t="s">
        <v>328</v>
      </c>
      <c r="D60" s="112">
        <v>95086</v>
      </c>
      <c r="E60" s="110" t="s">
        <v>337</v>
      </c>
      <c r="F60" s="113">
        <v>41121</v>
      </c>
      <c r="G60" s="114">
        <f t="shared" si="1"/>
        <v>41121</v>
      </c>
    </row>
    <row r="61" spans="2:7" x14ac:dyDescent="0.25">
      <c r="B61" s="110" t="s">
        <v>327</v>
      </c>
      <c r="C61" s="109" t="s">
        <v>328</v>
      </c>
      <c r="D61" s="112">
        <v>95087</v>
      </c>
      <c r="E61" s="110" t="s">
        <v>338</v>
      </c>
      <c r="F61" s="113">
        <v>41121</v>
      </c>
      <c r="G61" s="114">
        <f t="shared" si="1"/>
        <v>41121</v>
      </c>
    </row>
    <row r="62" spans="2:7" x14ac:dyDescent="0.25">
      <c r="B62" s="110" t="s">
        <v>327</v>
      </c>
      <c r="C62" s="109" t="s">
        <v>328</v>
      </c>
      <c r="D62" s="112">
        <v>95088</v>
      </c>
      <c r="E62" s="110" t="s">
        <v>339</v>
      </c>
      <c r="F62" s="113">
        <v>41121</v>
      </c>
      <c r="G62" s="114">
        <f t="shared" si="1"/>
        <v>41121</v>
      </c>
    </row>
    <row r="63" spans="2:7" x14ac:dyDescent="0.25">
      <c r="B63" s="110" t="s">
        <v>327</v>
      </c>
      <c r="C63" s="109" t="s">
        <v>340</v>
      </c>
      <c r="D63" s="112">
        <v>91028</v>
      </c>
      <c r="E63" s="110" t="s">
        <v>341</v>
      </c>
      <c r="F63" s="113">
        <v>41121</v>
      </c>
      <c r="G63" s="114">
        <f t="shared" si="1"/>
        <v>41121</v>
      </c>
    </row>
    <row r="64" spans="2:7" x14ac:dyDescent="0.25">
      <c r="B64" s="110" t="s">
        <v>327</v>
      </c>
      <c r="C64" s="109" t="s">
        <v>340</v>
      </c>
      <c r="D64" s="112">
        <v>91056</v>
      </c>
      <c r="E64" s="110" t="s">
        <v>342</v>
      </c>
      <c r="F64" s="113">
        <v>41121</v>
      </c>
      <c r="G64" s="114">
        <f t="shared" si="1"/>
        <v>41121</v>
      </c>
    </row>
    <row r="65" spans="2:7" x14ac:dyDescent="0.25">
      <c r="B65" s="110" t="s">
        <v>327</v>
      </c>
      <c r="C65" s="109" t="s">
        <v>340</v>
      </c>
      <c r="D65" s="112">
        <v>91057</v>
      </c>
      <c r="E65" s="110" t="s">
        <v>343</v>
      </c>
      <c r="F65" s="113">
        <v>41121</v>
      </c>
      <c r="G65" s="114">
        <f t="shared" si="1"/>
        <v>41121</v>
      </c>
    </row>
    <row r="66" spans="2:7" x14ac:dyDescent="0.25">
      <c r="B66" s="110" t="s">
        <v>327</v>
      </c>
      <c r="C66" s="109" t="s">
        <v>340</v>
      </c>
      <c r="D66" s="112">
        <v>91060</v>
      </c>
      <c r="E66" s="110" t="s">
        <v>344</v>
      </c>
      <c r="F66" s="113">
        <v>41121</v>
      </c>
      <c r="G66" s="114">
        <f t="shared" si="1"/>
        <v>41121</v>
      </c>
    </row>
    <row r="67" spans="2:7" x14ac:dyDescent="0.25">
      <c r="B67" s="110" t="s">
        <v>327</v>
      </c>
      <c r="C67" s="109" t="s">
        <v>340</v>
      </c>
      <c r="D67" s="112">
        <v>91077</v>
      </c>
      <c r="E67" s="110" t="s">
        <v>345</v>
      </c>
      <c r="F67" s="113">
        <v>41121</v>
      </c>
      <c r="G67" s="114">
        <f t="shared" ref="G67:G68" si="2">+F67</f>
        <v>41121</v>
      </c>
    </row>
    <row r="68" spans="2:7" x14ac:dyDescent="0.25">
      <c r="B68" s="110" t="s">
        <v>327</v>
      </c>
      <c r="C68" s="109" t="s">
        <v>340</v>
      </c>
      <c r="D68" s="112">
        <v>91104</v>
      </c>
      <c r="E68" s="110" t="s">
        <v>346</v>
      </c>
      <c r="F68" s="113">
        <v>41121</v>
      </c>
      <c r="G68" s="114">
        <f t="shared" si="2"/>
        <v>41121</v>
      </c>
    </row>
    <row r="69" spans="2:7" x14ac:dyDescent="0.25">
      <c r="B69" s="110" t="s">
        <v>327</v>
      </c>
      <c r="C69" s="109" t="s">
        <v>340</v>
      </c>
      <c r="D69" s="112">
        <v>91008</v>
      </c>
      <c r="E69" s="110" t="s">
        <v>347</v>
      </c>
      <c r="F69" s="113">
        <v>41121</v>
      </c>
      <c r="G69" s="114">
        <v>40456</v>
      </c>
    </row>
    <row r="70" spans="2:7" x14ac:dyDescent="0.25">
      <c r="B70" s="110" t="s">
        <v>327</v>
      </c>
      <c r="C70" s="109" t="s">
        <v>340</v>
      </c>
      <c r="D70" s="112">
        <v>91010</v>
      </c>
      <c r="E70" s="110" t="s">
        <v>348</v>
      </c>
      <c r="F70" s="113">
        <v>41121</v>
      </c>
      <c r="G70" s="114">
        <f>+F70</f>
        <v>41121</v>
      </c>
    </row>
    <row r="71" spans="2:7" x14ac:dyDescent="0.25">
      <c r="B71" s="110" t="s">
        <v>327</v>
      </c>
      <c r="C71" s="109" t="s">
        <v>340</v>
      </c>
      <c r="D71" s="112">
        <v>91011</v>
      </c>
      <c r="E71" s="110" t="s">
        <v>349</v>
      </c>
      <c r="F71" s="113">
        <v>41121</v>
      </c>
      <c r="G71" s="114">
        <v>40456</v>
      </c>
    </row>
    <row r="72" spans="2:7" x14ac:dyDescent="0.25">
      <c r="B72" s="110" t="s">
        <v>327</v>
      </c>
      <c r="C72" s="109" t="s">
        <v>340</v>
      </c>
      <c r="D72" s="112">
        <v>91012</v>
      </c>
      <c r="E72" s="110" t="s">
        <v>350</v>
      </c>
      <c r="F72" s="113">
        <v>41121</v>
      </c>
      <c r="G72" s="114">
        <v>40456</v>
      </c>
    </row>
    <row r="73" spans="2:7" x14ac:dyDescent="0.25">
      <c r="B73" s="110" t="s">
        <v>327</v>
      </c>
      <c r="C73" s="109" t="s">
        <v>340</v>
      </c>
      <c r="D73" s="112">
        <v>91038</v>
      </c>
      <c r="E73" s="110" t="s">
        <v>351</v>
      </c>
      <c r="F73" s="113">
        <v>41121</v>
      </c>
      <c r="G73" s="114">
        <f>+F73</f>
        <v>41121</v>
      </c>
    </row>
    <row r="74" spans="2:7" x14ac:dyDescent="0.25">
      <c r="B74" s="110" t="s">
        <v>327</v>
      </c>
      <c r="C74" s="109" t="s">
        <v>340</v>
      </c>
      <c r="D74" s="112">
        <v>91044</v>
      </c>
      <c r="E74" s="110" t="s">
        <v>352</v>
      </c>
      <c r="F74" s="113">
        <v>41121</v>
      </c>
      <c r="G74" s="114">
        <v>40456</v>
      </c>
    </row>
    <row r="75" spans="2:7" x14ac:dyDescent="0.25">
      <c r="B75" s="110" t="s">
        <v>327</v>
      </c>
      <c r="C75" s="109" t="s">
        <v>340</v>
      </c>
      <c r="D75" s="112">
        <v>91050</v>
      </c>
      <c r="E75" s="110" t="s">
        <v>353</v>
      </c>
      <c r="F75" s="113">
        <v>41121</v>
      </c>
      <c r="G75" s="114">
        <f>+F75</f>
        <v>41121</v>
      </c>
    </row>
    <row r="76" spans="2:7" x14ac:dyDescent="0.25">
      <c r="B76" s="110" t="s">
        <v>327</v>
      </c>
      <c r="C76" s="109" t="s">
        <v>340</v>
      </c>
      <c r="D76" s="112">
        <v>91083</v>
      </c>
      <c r="E76" s="110" t="s">
        <v>354</v>
      </c>
      <c r="F76" s="113">
        <v>41121</v>
      </c>
      <c r="G76" s="114">
        <f>+F76</f>
        <v>41121</v>
      </c>
    </row>
    <row r="77" spans="2:7" x14ac:dyDescent="0.25">
      <c r="B77" s="110" t="s">
        <v>327</v>
      </c>
      <c r="C77" s="109" t="s">
        <v>340</v>
      </c>
      <c r="D77" s="112">
        <v>91084</v>
      </c>
      <c r="E77" s="110" t="s">
        <v>355</v>
      </c>
      <c r="F77" s="113">
        <v>41121</v>
      </c>
      <c r="G77" s="114">
        <v>40456</v>
      </c>
    </row>
    <row r="78" spans="2:7" x14ac:dyDescent="0.25">
      <c r="B78" s="110" t="s">
        <v>327</v>
      </c>
      <c r="C78" s="109" t="s">
        <v>340</v>
      </c>
      <c r="D78" s="112">
        <v>91017</v>
      </c>
      <c r="E78" s="110" t="s">
        <v>356</v>
      </c>
      <c r="F78" s="113">
        <v>41121</v>
      </c>
      <c r="G78" s="114">
        <f t="shared" ref="G78:G109" si="3">+F78</f>
        <v>41121</v>
      </c>
    </row>
    <row r="79" spans="2:7" x14ac:dyDescent="0.25">
      <c r="B79" s="110" t="s">
        <v>327</v>
      </c>
      <c r="C79" s="109" t="s">
        <v>340</v>
      </c>
      <c r="D79" s="112">
        <v>91024</v>
      </c>
      <c r="E79" s="110" t="s">
        <v>357</v>
      </c>
      <c r="F79" s="113">
        <v>41121</v>
      </c>
      <c r="G79" s="114">
        <f t="shared" si="3"/>
        <v>41121</v>
      </c>
    </row>
    <row r="80" spans="2:7" x14ac:dyDescent="0.25">
      <c r="B80" s="110" t="s">
        <v>327</v>
      </c>
      <c r="C80" s="109" t="s">
        <v>340</v>
      </c>
      <c r="D80" s="112">
        <v>91046</v>
      </c>
      <c r="E80" s="110" t="s">
        <v>358</v>
      </c>
      <c r="F80" s="113">
        <v>41121</v>
      </c>
      <c r="G80" s="114">
        <f t="shared" si="3"/>
        <v>41121</v>
      </c>
    </row>
    <row r="81" spans="2:7" x14ac:dyDescent="0.25">
      <c r="B81" s="110" t="s">
        <v>327</v>
      </c>
      <c r="C81" s="109" t="s">
        <v>340</v>
      </c>
      <c r="D81" s="112">
        <v>91055</v>
      </c>
      <c r="E81" s="110" t="s">
        <v>359</v>
      </c>
      <c r="F81" s="113">
        <v>41121</v>
      </c>
      <c r="G81" s="114">
        <f t="shared" si="3"/>
        <v>41121</v>
      </c>
    </row>
    <row r="82" spans="2:7" x14ac:dyDescent="0.25">
      <c r="B82" s="110" t="s">
        <v>327</v>
      </c>
      <c r="C82" s="109" t="s">
        <v>340</v>
      </c>
      <c r="D82" s="112">
        <v>91061</v>
      </c>
      <c r="E82" s="110" t="s">
        <v>360</v>
      </c>
      <c r="F82" s="113">
        <v>41121</v>
      </c>
      <c r="G82" s="114">
        <f t="shared" si="3"/>
        <v>41121</v>
      </c>
    </row>
    <row r="83" spans="2:7" x14ac:dyDescent="0.25">
      <c r="B83" s="110" t="s">
        <v>327</v>
      </c>
      <c r="C83" s="109" t="s">
        <v>340</v>
      </c>
      <c r="D83" s="112">
        <v>91062</v>
      </c>
      <c r="E83" s="110" t="s">
        <v>361</v>
      </c>
      <c r="F83" s="113">
        <v>41121</v>
      </c>
      <c r="G83" s="114">
        <f t="shared" si="3"/>
        <v>41121</v>
      </c>
    </row>
    <row r="84" spans="2:7" x14ac:dyDescent="0.25">
      <c r="B84" s="110" t="s">
        <v>327</v>
      </c>
      <c r="C84" s="109" t="s">
        <v>340</v>
      </c>
      <c r="D84" s="112">
        <v>91064</v>
      </c>
      <c r="E84" s="110" t="s">
        <v>362</v>
      </c>
      <c r="F84" s="113">
        <v>41121</v>
      </c>
      <c r="G84" s="114">
        <f t="shared" si="3"/>
        <v>41121</v>
      </c>
    </row>
    <row r="85" spans="2:7" x14ac:dyDescent="0.25">
      <c r="B85" s="110" t="s">
        <v>327</v>
      </c>
      <c r="C85" s="109" t="s">
        <v>340</v>
      </c>
      <c r="D85" s="112">
        <v>91070</v>
      </c>
      <c r="E85" s="110" t="s">
        <v>363</v>
      </c>
      <c r="F85" s="113">
        <v>41121</v>
      </c>
      <c r="G85" s="114">
        <f t="shared" si="3"/>
        <v>41121</v>
      </c>
    </row>
    <row r="86" spans="2:7" x14ac:dyDescent="0.25">
      <c r="B86" s="115" t="s">
        <v>327</v>
      </c>
      <c r="C86" s="116" t="s">
        <v>340</v>
      </c>
      <c r="D86" s="117">
        <v>91009</v>
      </c>
      <c r="E86" s="115" t="s">
        <v>364</v>
      </c>
      <c r="F86" s="118">
        <v>41121</v>
      </c>
      <c r="G86" s="114">
        <f t="shared" si="3"/>
        <v>41121</v>
      </c>
    </row>
    <row r="87" spans="2:7" x14ac:dyDescent="0.25">
      <c r="B87" s="110" t="s">
        <v>327</v>
      </c>
      <c r="C87" s="109" t="s">
        <v>340</v>
      </c>
      <c r="D87" s="112">
        <v>91041</v>
      </c>
      <c r="E87" s="110" t="s">
        <v>365</v>
      </c>
      <c r="F87" s="113">
        <v>41121</v>
      </c>
      <c r="G87" s="114">
        <f t="shared" si="3"/>
        <v>41121</v>
      </c>
    </row>
    <row r="88" spans="2:7" x14ac:dyDescent="0.25">
      <c r="B88" s="110" t="s">
        <v>327</v>
      </c>
      <c r="C88" s="109" t="s">
        <v>340</v>
      </c>
      <c r="D88" s="112">
        <v>91043</v>
      </c>
      <c r="E88" s="110" t="s">
        <v>366</v>
      </c>
      <c r="F88" s="113">
        <v>41121</v>
      </c>
      <c r="G88" s="114">
        <f t="shared" si="3"/>
        <v>41121</v>
      </c>
    </row>
    <row r="89" spans="2:7" x14ac:dyDescent="0.25">
      <c r="B89" s="110" t="s">
        <v>327</v>
      </c>
      <c r="C89" s="109" t="s">
        <v>340</v>
      </c>
      <c r="D89" s="112">
        <v>91058</v>
      </c>
      <c r="E89" s="110" t="s">
        <v>367</v>
      </c>
      <c r="F89" s="113">
        <v>41121</v>
      </c>
      <c r="G89" s="114">
        <f t="shared" si="3"/>
        <v>41121</v>
      </c>
    </row>
    <row r="90" spans="2:7" x14ac:dyDescent="0.25">
      <c r="B90" s="110" t="s">
        <v>327</v>
      </c>
      <c r="C90" s="109" t="s">
        <v>340</v>
      </c>
      <c r="D90" s="112">
        <v>91067</v>
      </c>
      <c r="E90" s="110" t="s">
        <v>368</v>
      </c>
      <c r="F90" s="113">
        <v>41121</v>
      </c>
      <c r="G90" s="114">
        <f t="shared" si="3"/>
        <v>41121</v>
      </c>
    </row>
    <row r="91" spans="2:7" x14ac:dyDescent="0.25">
      <c r="B91" s="110" t="s">
        <v>327</v>
      </c>
      <c r="C91" s="109" t="s">
        <v>340</v>
      </c>
      <c r="D91" s="112">
        <v>91068</v>
      </c>
      <c r="E91" s="110" t="s">
        <v>369</v>
      </c>
      <c r="F91" s="113">
        <v>41121</v>
      </c>
      <c r="G91" s="114">
        <f t="shared" si="3"/>
        <v>41121</v>
      </c>
    </row>
    <row r="92" spans="2:7" x14ac:dyDescent="0.25">
      <c r="B92" s="110" t="s">
        <v>327</v>
      </c>
      <c r="C92" s="109" t="s">
        <v>340</v>
      </c>
      <c r="D92" s="112">
        <v>91073</v>
      </c>
      <c r="E92" s="110" t="s">
        <v>370</v>
      </c>
      <c r="F92" s="113">
        <v>41121</v>
      </c>
      <c r="G92" s="114">
        <f t="shared" si="3"/>
        <v>41121</v>
      </c>
    </row>
    <row r="93" spans="2:7" x14ac:dyDescent="0.25">
      <c r="B93" s="110" t="s">
        <v>327</v>
      </c>
      <c r="C93" s="109" t="s">
        <v>340</v>
      </c>
      <c r="D93" s="112">
        <v>91085</v>
      </c>
      <c r="E93" s="110" t="s">
        <v>371</v>
      </c>
      <c r="F93" s="113">
        <v>41121</v>
      </c>
      <c r="G93" s="114">
        <f t="shared" si="3"/>
        <v>41121</v>
      </c>
    </row>
    <row r="94" spans="2:7" x14ac:dyDescent="0.25">
      <c r="B94" s="110" t="s">
        <v>327</v>
      </c>
      <c r="C94" s="109" t="s">
        <v>340</v>
      </c>
      <c r="D94" s="112">
        <v>91094</v>
      </c>
      <c r="E94" s="110" t="s">
        <v>372</v>
      </c>
      <c r="F94" s="113">
        <v>41121</v>
      </c>
      <c r="G94" s="114">
        <f t="shared" si="3"/>
        <v>41121</v>
      </c>
    </row>
    <row r="95" spans="2:7" x14ac:dyDescent="0.25">
      <c r="B95" s="110" t="s">
        <v>327</v>
      </c>
      <c r="C95" s="109" t="s">
        <v>340</v>
      </c>
      <c r="D95" s="112">
        <v>91027</v>
      </c>
      <c r="E95" s="110" t="s">
        <v>373</v>
      </c>
      <c r="F95" s="113">
        <v>41121</v>
      </c>
      <c r="G95" s="114">
        <f t="shared" si="3"/>
        <v>41121</v>
      </c>
    </row>
    <row r="96" spans="2:7" x14ac:dyDescent="0.25">
      <c r="B96" s="110" t="s">
        <v>327</v>
      </c>
      <c r="C96" s="109" t="s">
        <v>340</v>
      </c>
      <c r="D96" s="112">
        <v>91033</v>
      </c>
      <c r="E96" s="110" t="s">
        <v>374</v>
      </c>
      <c r="F96" s="113">
        <v>41121</v>
      </c>
      <c r="G96" s="114">
        <f t="shared" si="3"/>
        <v>41121</v>
      </c>
    </row>
    <row r="97" spans="2:7" x14ac:dyDescent="0.25">
      <c r="B97" s="110" t="s">
        <v>327</v>
      </c>
      <c r="C97" s="109" t="s">
        <v>340</v>
      </c>
      <c r="D97" s="112">
        <v>91040</v>
      </c>
      <c r="E97" s="110" t="s">
        <v>375</v>
      </c>
      <c r="F97" s="113">
        <v>41121</v>
      </c>
      <c r="G97" s="114">
        <f t="shared" si="3"/>
        <v>41121</v>
      </c>
    </row>
    <row r="98" spans="2:7" x14ac:dyDescent="0.25">
      <c r="B98" s="110" t="s">
        <v>327</v>
      </c>
      <c r="C98" s="109" t="s">
        <v>340</v>
      </c>
      <c r="D98" s="112">
        <v>91059</v>
      </c>
      <c r="E98" s="110" t="s">
        <v>376</v>
      </c>
      <c r="F98" s="113">
        <v>41121</v>
      </c>
      <c r="G98" s="114">
        <f t="shared" si="3"/>
        <v>41121</v>
      </c>
    </row>
    <row r="99" spans="2:7" x14ac:dyDescent="0.25">
      <c r="B99" s="110" t="s">
        <v>327</v>
      </c>
      <c r="C99" s="109" t="s">
        <v>340</v>
      </c>
      <c r="D99" s="112">
        <v>91063</v>
      </c>
      <c r="E99" s="110" t="s">
        <v>377</v>
      </c>
      <c r="F99" s="113">
        <v>41121</v>
      </c>
      <c r="G99" s="114">
        <f t="shared" si="3"/>
        <v>41121</v>
      </c>
    </row>
    <row r="100" spans="2:7" x14ac:dyDescent="0.25">
      <c r="B100" s="110" t="s">
        <v>327</v>
      </c>
      <c r="C100" s="109" t="s">
        <v>340</v>
      </c>
      <c r="D100" s="112">
        <v>91018</v>
      </c>
      <c r="E100" s="110" t="s">
        <v>378</v>
      </c>
      <c r="F100" s="113">
        <v>41121</v>
      </c>
      <c r="G100" s="114">
        <f t="shared" si="3"/>
        <v>41121</v>
      </c>
    </row>
    <row r="101" spans="2:7" x14ac:dyDescent="0.25">
      <c r="B101" s="110" t="s">
        <v>327</v>
      </c>
      <c r="C101" s="109" t="s">
        <v>340</v>
      </c>
      <c r="D101" s="112">
        <v>91051</v>
      </c>
      <c r="E101" s="110" t="s">
        <v>379</v>
      </c>
      <c r="F101" s="113">
        <v>41121</v>
      </c>
      <c r="G101" s="114">
        <f t="shared" si="3"/>
        <v>41121</v>
      </c>
    </row>
    <row r="102" spans="2:7" x14ac:dyDescent="0.25">
      <c r="B102" s="110" t="s">
        <v>327</v>
      </c>
      <c r="C102" s="109" t="s">
        <v>328</v>
      </c>
      <c r="D102" s="112">
        <v>95001</v>
      </c>
      <c r="E102" s="110" t="s">
        <v>380</v>
      </c>
      <c r="F102" s="113">
        <v>41264</v>
      </c>
      <c r="G102" s="114">
        <f t="shared" si="3"/>
        <v>41264</v>
      </c>
    </row>
    <row r="103" spans="2:7" x14ac:dyDescent="0.25">
      <c r="B103" s="110" t="s">
        <v>327</v>
      </c>
      <c r="C103" s="109" t="s">
        <v>328</v>
      </c>
      <c r="D103" s="112">
        <v>95002</v>
      </c>
      <c r="E103" s="110" t="s">
        <v>381</v>
      </c>
      <c r="F103" s="113">
        <v>41264</v>
      </c>
      <c r="G103" s="114">
        <f t="shared" si="3"/>
        <v>41264</v>
      </c>
    </row>
    <row r="104" spans="2:7" x14ac:dyDescent="0.25">
      <c r="B104" s="110" t="s">
        <v>327</v>
      </c>
      <c r="C104" s="109" t="s">
        <v>328</v>
      </c>
      <c r="D104" s="112">
        <v>95016</v>
      </c>
      <c r="E104" s="110" t="s">
        <v>382</v>
      </c>
      <c r="F104" s="113">
        <v>41264</v>
      </c>
      <c r="G104" s="114">
        <f t="shared" si="3"/>
        <v>41264</v>
      </c>
    </row>
    <row r="105" spans="2:7" x14ac:dyDescent="0.25">
      <c r="B105" s="110" t="s">
        <v>327</v>
      </c>
      <c r="C105" s="109" t="s">
        <v>328</v>
      </c>
      <c r="D105" s="112">
        <v>95021</v>
      </c>
      <c r="E105" s="110" t="s">
        <v>383</v>
      </c>
      <c r="F105" s="113">
        <v>41264</v>
      </c>
      <c r="G105" s="114">
        <f t="shared" si="3"/>
        <v>41264</v>
      </c>
    </row>
    <row r="106" spans="2:7" x14ac:dyDescent="0.25">
      <c r="B106" s="110" t="s">
        <v>327</v>
      </c>
      <c r="C106" s="109" t="s">
        <v>328</v>
      </c>
      <c r="D106" s="112">
        <v>95033</v>
      </c>
      <c r="E106" s="110" t="s">
        <v>384</v>
      </c>
      <c r="F106" s="113">
        <v>41264</v>
      </c>
      <c r="G106" s="114">
        <f t="shared" si="3"/>
        <v>41264</v>
      </c>
    </row>
    <row r="107" spans="2:7" x14ac:dyDescent="0.25">
      <c r="B107" s="110" t="s">
        <v>327</v>
      </c>
      <c r="C107" s="109" t="s">
        <v>328</v>
      </c>
      <c r="D107" s="112">
        <v>95041</v>
      </c>
      <c r="E107" s="110" t="s">
        <v>385</v>
      </c>
      <c r="F107" s="113">
        <v>41264</v>
      </c>
      <c r="G107" s="114">
        <f t="shared" si="3"/>
        <v>41264</v>
      </c>
    </row>
    <row r="108" spans="2:7" x14ac:dyDescent="0.25">
      <c r="B108" s="110" t="s">
        <v>327</v>
      </c>
      <c r="C108" s="109" t="s">
        <v>328</v>
      </c>
      <c r="D108" s="112">
        <v>95064</v>
      </c>
      <c r="E108" s="110" t="s">
        <v>386</v>
      </c>
      <c r="F108" s="113">
        <v>41264</v>
      </c>
      <c r="G108" s="114">
        <f t="shared" si="3"/>
        <v>41264</v>
      </c>
    </row>
    <row r="109" spans="2:7" x14ac:dyDescent="0.25">
      <c r="B109" s="110" t="s">
        <v>327</v>
      </c>
      <c r="C109" s="109" t="s">
        <v>328</v>
      </c>
      <c r="D109" s="112">
        <v>95078</v>
      </c>
      <c r="E109" s="110" t="s">
        <v>387</v>
      </c>
      <c r="F109" s="113">
        <v>41264</v>
      </c>
      <c r="G109" s="114">
        <f t="shared" si="3"/>
        <v>41264</v>
      </c>
    </row>
    <row r="110" spans="2:7" x14ac:dyDescent="0.25">
      <c r="B110" s="110" t="s">
        <v>327</v>
      </c>
      <c r="C110" s="109" t="s">
        <v>328</v>
      </c>
      <c r="D110" s="112">
        <v>95007</v>
      </c>
      <c r="E110" s="110" t="s">
        <v>388</v>
      </c>
      <c r="F110" s="113">
        <v>41264</v>
      </c>
      <c r="G110" s="114">
        <f t="shared" ref="G110:G141" si="4">+F110</f>
        <v>41264</v>
      </c>
    </row>
    <row r="111" spans="2:7" x14ac:dyDescent="0.25">
      <c r="B111" s="110" t="s">
        <v>327</v>
      </c>
      <c r="C111" s="109" t="s">
        <v>328</v>
      </c>
      <c r="D111" s="112">
        <v>95014</v>
      </c>
      <c r="E111" s="110" t="s">
        <v>389</v>
      </c>
      <c r="F111" s="113">
        <v>41264</v>
      </c>
      <c r="G111" s="114">
        <f t="shared" si="4"/>
        <v>41264</v>
      </c>
    </row>
    <row r="112" spans="2:7" x14ac:dyDescent="0.25">
      <c r="B112" s="110" t="s">
        <v>327</v>
      </c>
      <c r="C112" s="109" t="s">
        <v>328</v>
      </c>
      <c r="D112" s="112">
        <v>95017</v>
      </c>
      <c r="E112" s="110" t="s">
        <v>390</v>
      </c>
      <c r="F112" s="113">
        <v>41264</v>
      </c>
      <c r="G112" s="114">
        <f t="shared" si="4"/>
        <v>41264</v>
      </c>
    </row>
    <row r="113" spans="2:7" x14ac:dyDescent="0.25">
      <c r="B113" s="110" t="s">
        <v>327</v>
      </c>
      <c r="C113" s="109" t="s">
        <v>328</v>
      </c>
      <c r="D113" s="112">
        <v>95020</v>
      </c>
      <c r="E113" s="110" t="s">
        <v>391</v>
      </c>
      <c r="F113" s="113">
        <v>41264</v>
      </c>
      <c r="G113" s="114">
        <f t="shared" si="4"/>
        <v>41264</v>
      </c>
    </row>
    <row r="114" spans="2:7" x14ac:dyDescent="0.25">
      <c r="B114" s="110" t="s">
        <v>327</v>
      </c>
      <c r="C114" s="109" t="s">
        <v>328</v>
      </c>
      <c r="D114" s="112">
        <v>95032</v>
      </c>
      <c r="E114" s="110" t="s">
        <v>392</v>
      </c>
      <c r="F114" s="113">
        <v>41264</v>
      </c>
      <c r="G114" s="114">
        <f t="shared" si="4"/>
        <v>41264</v>
      </c>
    </row>
    <row r="115" spans="2:7" x14ac:dyDescent="0.25">
      <c r="B115" s="110" t="s">
        <v>327</v>
      </c>
      <c r="C115" s="109" t="s">
        <v>328</v>
      </c>
      <c r="D115" s="112">
        <v>95034</v>
      </c>
      <c r="E115" s="110" t="s">
        <v>393</v>
      </c>
      <c r="F115" s="113">
        <v>41264</v>
      </c>
      <c r="G115" s="114">
        <f t="shared" si="4"/>
        <v>41264</v>
      </c>
    </row>
    <row r="116" spans="2:7" x14ac:dyDescent="0.25">
      <c r="B116" s="110" t="s">
        <v>327</v>
      </c>
      <c r="C116" s="109" t="s">
        <v>328</v>
      </c>
      <c r="D116" s="112">
        <v>95045</v>
      </c>
      <c r="E116" s="110" t="s">
        <v>394</v>
      </c>
      <c r="F116" s="113">
        <v>41264</v>
      </c>
      <c r="G116" s="114">
        <f t="shared" si="4"/>
        <v>41264</v>
      </c>
    </row>
    <row r="117" spans="2:7" x14ac:dyDescent="0.25">
      <c r="B117" s="110" t="s">
        <v>327</v>
      </c>
      <c r="C117" s="109" t="s">
        <v>328</v>
      </c>
      <c r="D117" s="112">
        <v>95063</v>
      </c>
      <c r="E117" s="110" t="s">
        <v>395</v>
      </c>
      <c r="F117" s="113">
        <v>41264</v>
      </c>
      <c r="G117" s="114">
        <f t="shared" si="4"/>
        <v>41264</v>
      </c>
    </row>
    <row r="118" spans="2:7" x14ac:dyDescent="0.25">
      <c r="B118" s="110" t="s">
        <v>327</v>
      </c>
      <c r="C118" s="109" t="s">
        <v>328</v>
      </c>
      <c r="D118" s="112">
        <v>95068</v>
      </c>
      <c r="E118" s="110" t="s">
        <v>396</v>
      </c>
      <c r="F118" s="113">
        <v>41264</v>
      </c>
      <c r="G118" s="114">
        <f t="shared" si="4"/>
        <v>41264</v>
      </c>
    </row>
    <row r="119" spans="2:7" x14ac:dyDescent="0.25">
      <c r="B119" s="110" t="s">
        <v>327</v>
      </c>
      <c r="C119" s="109" t="s">
        <v>328</v>
      </c>
      <c r="D119" s="112">
        <v>95018</v>
      </c>
      <c r="E119" s="110" t="s">
        <v>397</v>
      </c>
      <c r="F119" s="113">
        <v>41264</v>
      </c>
      <c r="G119" s="114">
        <f t="shared" si="4"/>
        <v>41264</v>
      </c>
    </row>
    <row r="120" spans="2:7" x14ac:dyDescent="0.25">
      <c r="B120" s="110" t="s">
        <v>327</v>
      </c>
      <c r="C120" s="109" t="s">
        <v>328</v>
      </c>
      <c r="D120" s="112">
        <v>95039</v>
      </c>
      <c r="E120" s="110" t="s">
        <v>398</v>
      </c>
      <c r="F120" s="113">
        <v>41264</v>
      </c>
      <c r="G120" s="114">
        <f t="shared" si="4"/>
        <v>41264</v>
      </c>
    </row>
    <row r="121" spans="2:7" x14ac:dyDescent="0.25">
      <c r="B121" s="110" t="s">
        <v>327</v>
      </c>
      <c r="C121" s="109" t="s">
        <v>328</v>
      </c>
      <c r="D121" s="112">
        <v>95043</v>
      </c>
      <c r="E121" s="110" t="s">
        <v>399</v>
      </c>
      <c r="F121" s="113">
        <v>41264</v>
      </c>
      <c r="G121" s="114">
        <f t="shared" si="4"/>
        <v>41264</v>
      </c>
    </row>
    <row r="122" spans="2:7" x14ac:dyDescent="0.25">
      <c r="B122" s="110" t="s">
        <v>327</v>
      </c>
      <c r="C122" s="109" t="s">
        <v>328</v>
      </c>
      <c r="D122" s="112">
        <v>95047</v>
      </c>
      <c r="E122" s="110" t="s">
        <v>400</v>
      </c>
      <c r="F122" s="113">
        <v>41264</v>
      </c>
      <c r="G122" s="114">
        <f t="shared" si="4"/>
        <v>41264</v>
      </c>
    </row>
    <row r="123" spans="2:7" x14ac:dyDescent="0.25">
      <c r="B123" s="110" t="s">
        <v>327</v>
      </c>
      <c r="C123" s="109" t="s">
        <v>328</v>
      </c>
      <c r="D123" s="112">
        <v>95072</v>
      </c>
      <c r="E123" s="110" t="s">
        <v>401</v>
      </c>
      <c r="F123" s="113">
        <v>41264</v>
      </c>
      <c r="G123" s="114">
        <f t="shared" si="4"/>
        <v>41264</v>
      </c>
    </row>
    <row r="124" spans="2:7" x14ac:dyDescent="0.25">
      <c r="B124" s="110" t="s">
        <v>327</v>
      </c>
      <c r="C124" s="109" t="s">
        <v>328</v>
      </c>
      <c r="D124" s="112">
        <v>95005</v>
      </c>
      <c r="E124" s="110" t="s">
        <v>402</v>
      </c>
      <c r="F124" s="113">
        <v>41264</v>
      </c>
      <c r="G124" s="114">
        <f t="shared" si="4"/>
        <v>41264</v>
      </c>
    </row>
    <row r="125" spans="2:7" x14ac:dyDescent="0.25">
      <c r="B125" s="110" t="s">
        <v>327</v>
      </c>
      <c r="C125" s="109" t="s">
        <v>328</v>
      </c>
      <c r="D125" s="112">
        <v>95037</v>
      </c>
      <c r="E125" s="110" t="s">
        <v>403</v>
      </c>
      <c r="F125" s="113">
        <v>41264</v>
      </c>
      <c r="G125" s="114">
        <f t="shared" si="4"/>
        <v>41264</v>
      </c>
    </row>
    <row r="126" spans="2:7" x14ac:dyDescent="0.25">
      <c r="B126" s="110" t="s">
        <v>327</v>
      </c>
      <c r="C126" s="109" t="s">
        <v>328</v>
      </c>
      <c r="D126" s="112">
        <v>95056</v>
      </c>
      <c r="E126" s="110" t="s">
        <v>404</v>
      </c>
      <c r="F126" s="113">
        <v>41264</v>
      </c>
      <c r="G126" s="114">
        <f t="shared" si="4"/>
        <v>41264</v>
      </c>
    </row>
    <row r="127" spans="2:7" x14ac:dyDescent="0.25">
      <c r="B127" s="110" t="s">
        <v>327</v>
      </c>
      <c r="C127" s="109" t="s">
        <v>328</v>
      </c>
      <c r="D127" s="112">
        <v>95057</v>
      </c>
      <c r="E127" s="110" t="s">
        <v>405</v>
      </c>
      <c r="F127" s="113">
        <v>41264</v>
      </c>
      <c r="G127" s="114">
        <f t="shared" si="4"/>
        <v>41264</v>
      </c>
    </row>
    <row r="128" spans="2:7" x14ac:dyDescent="0.25">
      <c r="B128" s="110" t="s">
        <v>327</v>
      </c>
      <c r="C128" s="109" t="s">
        <v>328</v>
      </c>
      <c r="D128" s="112">
        <v>95059</v>
      </c>
      <c r="E128" s="110" t="s">
        <v>406</v>
      </c>
      <c r="F128" s="113">
        <v>41264</v>
      </c>
      <c r="G128" s="114">
        <f t="shared" si="4"/>
        <v>41264</v>
      </c>
    </row>
    <row r="129" spans="2:7" x14ac:dyDescent="0.25">
      <c r="B129" s="115" t="s">
        <v>327</v>
      </c>
      <c r="C129" s="116" t="s">
        <v>328</v>
      </c>
      <c r="D129" s="117">
        <v>95062</v>
      </c>
      <c r="E129" s="115" t="s">
        <v>407</v>
      </c>
      <c r="F129" s="118">
        <v>41264</v>
      </c>
      <c r="G129" s="114">
        <f t="shared" si="4"/>
        <v>41264</v>
      </c>
    </row>
    <row r="130" spans="2:7" x14ac:dyDescent="0.25">
      <c r="B130" s="110" t="s">
        <v>327</v>
      </c>
      <c r="C130" s="109" t="s">
        <v>328</v>
      </c>
      <c r="D130" s="112">
        <v>95071</v>
      </c>
      <c r="E130" s="110" t="s">
        <v>408</v>
      </c>
      <c r="F130" s="113">
        <v>41264</v>
      </c>
      <c r="G130" s="114">
        <f t="shared" si="4"/>
        <v>41264</v>
      </c>
    </row>
    <row r="131" spans="2:7" x14ac:dyDescent="0.25">
      <c r="B131" s="110" t="s">
        <v>327</v>
      </c>
      <c r="C131" s="109" t="s">
        <v>328</v>
      </c>
      <c r="D131" s="112">
        <v>95075</v>
      </c>
      <c r="E131" s="110" t="s">
        <v>409</v>
      </c>
      <c r="F131" s="113">
        <v>41264</v>
      </c>
      <c r="G131" s="114">
        <f t="shared" si="4"/>
        <v>41264</v>
      </c>
    </row>
    <row r="132" spans="2:7" x14ac:dyDescent="0.25">
      <c r="B132" s="110" t="s">
        <v>327</v>
      </c>
      <c r="C132" s="109" t="s">
        <v>328</v>
      </c>
      <c r="D132" s="112">
        <v>95076</v>
      </c>
      <c r="E132" s="110" t="s">
        <v>410</v>
      </c>
      <c r="F132" s="113">
        <v>41264</v>
      </c>
      <c r="G132" s="114">
        <f t="shared" si="4"/>
        <v>41264</v>
      </c>
    </row>
    <row r="133" spans="2:7" x14ac:dyDescent="0.25">
      <c r="B133" s="110" t="s">
        <v>327</v>
      </c>
      <c r="C133" s="109" t="s">
        <v>328</v>
      </c>
      <c r="D133" s="112">
        <v>95011</v>
      </c>
      <c r="E133" s="110" t="s">
        <v>411</v>
      </c>
      <c r="F133" s="113">
        <v>41264</v>
      </c>
      <c r="G133" s="114">
        <f t="shared" si="4"/>
        <v>41264</v>
      </c>
    </row>
    <row r="134" spans="2:7" x14ac:dyDescent="0.25">
      <c r="B134" s="110" t="s">
        <v>327</v>
      </c>
      <c r="C134" s="109" t="s">
        <v>328</v>
      </c>
      <c r="D134" s="112">
        <v>95013</v>
      </c>
      <c r="E134" s="110" t="s">
        <v>412</v>
      </c>
      <c r="F134" s="113">
        <v>41264</v>
      </c>
      <c r="G134" s="114">
        <f t="shared" si="4"/>
        <v>41264</v>
      </c>
    </row>
    <row r="135" spans="2:7" x14ac:dyDescent="0.25">
      <c r="B135" s="110" t="s">
        <v>327</v>
      </c>
      <c r="C135" s="109" t="s">
        <v>328</v>
      </c>
      <c r="D135" s="112">
        <v>95015</v>
      </c>
      <c r="E135" s="110" t="s">
        <v>413</v>
      </c>
      <c r="F135" s="113">
        <v>41264</v>
      </c>
      <c r="G135" s="114">
        <f t="shared" si="4"/>
        <v>41264</v>
      </c>
    </row>
    <row r="136" spans="2:7" x14ac:dyDescent="0.25">
      <c r="B136" s="110" t="s">
        <v>327</v>
      </c>
      <c r="C136" s="109" t="s">
        <v>328</v>
      </c>
      <c r="D136" s="112">
        <v>95019</v>
      </c>
      <c r="E136" s="110" t="s">
        <v>414</v>
      </c>
      <c r="F136" s="113">
        <v>41264</v>
      </c>
      <c r="G136" s="114">
        <f t="shared" si="4"/>
        <v>41264</v>
      </c>
    </row>
    <row r="137" spans="2:7" x14ac:dyDescent="0.25">
      <c r="B137" s="110" t="s">
        <v>327</v>
      </c>
      <c r="C137" s="109" t="s">
        <v>328</v>
      </c>
      <c r="D137" s="112">
        <v>95027</v>
      </c>
      <c r="E137" s="110" t="s">
        <v>415</v>
      </c>
      <c r="F137" s="113">
        <v>41264</v>
      </c>
      <c r="G137" s="114">
        <f t="shared" si="4"/>
        <v>41264</v>
      </c>
    </row>
    <row r="138" spans="2:7" x14ac:dyDescent="0.25">
      <c r="B138" s="110" t="s">
        <v>327</v>
      </c>
      <c r="C138" s="109" t="s">
        <v>328</v>
      </c>
      <c r="D138" s="112">
        <v>95031</v>
      </c>
      <c r="E138" s="110" t="s">
        <v>416</v>
      </c>
      <c r="F138" s="113">
        <v>41264</v>
      </c>
      <c r="G138" s="114">
        <f t="shared" si="4"/>
        <v>41264</v>
      </c>
    </row>
    <row r="139" spans="2:7" x14ac:dyDescent="0.25">
      <c r="B139" s="110" t="s">
        <v>327</v>
      </c>
      <c r="C139" s="109" t="s">
        <v>328</v>
      </c>
      <c r="D139" s="112">
        <v>95035</v>
      </c>
      <c r="E139" s="110" t="s">
        <v>417</v>
      </c>
      <c r="F139" s="113">
        <v>41264</v>
      </c>
      <c r="G139" s="114">
        <f t="shared" si="4"/>
        <v>41264</v>
      </c>
    </row>
    <row r="140" spans="2:7" x14ac:dyDescent="0.25">
      <c r="B140" s="110" t="s">
        <v>327</v>
      </c>
      <c r="C140" s="109" t="s">
        <v>328</v>
      </c>
      <c r="D140" s="112">
        <v>95049</v>
      </c>
      <c r="E140" s="110" t="s">
        <v>418</v>
      </c>
      <c r="F140" s="113">
        <v>41264</v>
      </c>
      <c r="G140" s="114">
        <f t="shared" si="4"/>
        <v>41264</v>
      </c>
    </row>
    <row r="141" spans="2:7" x14ac:dyDescent="0.25">
      <c r="B141" s="110" t="s">
        <v>327</v>
      </c>
      <c r="C141" s="109" t="s">
        <v>328</v>
      </c>
      <c r="D141" s="112">
        <v>95050</v>
      </c>
      <c r="E141" s="110" t="s">
        <v>419</v>
      </c>
      <c r="F141" s="113">
        <v>41264</v>
      </c>
      <c r="G141" s="114">
        <f t="shared" si="4"/>
        <v>41264</v>
      </c>
    </row>
    <row r="142" spans="2:7" x14ac:dyDescent="0.25">
      <c r="B142" s="110" t="s">
        <v>327</v>
      </c>
      <c r="C142" s="109" t="s">
        <v>328</v>
      </c>
      <c r="D142" s="112">
        <v>95053</v>
      </c>
      <c r="E142" s="110" t="s">
        <v>420</v>
      </c>
      <c r="F142" s="113">
        <v>41264</v>
      </c>
      <c r="G142" s="114">
        <f t="shared" ref="G142:G146" si="5">+F142</f>
        <v>41264</v>
      </c>
    </row>
    <row r="143" spans="2:7" x14ac:dyDescent="0.25">
      <c r="B143" s="110" t="s">
        <v>327</v>
      </c>
      <c r="C143" s="109" t="s">
        <v>328</v>
      </c>
      <c r="D143" s="112">
        <v>95066</v>
      </c>
      <c r="E143" s="110" t="s">
        <v>421</v>
      </c>
      <c r="F143" s="113">
        <v>41264</v>
      </c>
      <c r="G143" s="114">
        <f t="shared" si="5"/>
        <v>41264</v>
      </c>
    </row>
    <row r="144" spans="2:7" x14ac:dyDescent="0.25">
      <c r="B144" s="110" t="s">
        <v>327</v>
      </c>
      <c r="C144" s="109" t="s">
        <v>328</v>
      </c>
      <c r="D144" s="112">
        <v>95074</v>
      </c>
      <c r="E144" s="110" t="s">
        <v>422</v>
      </c>
      <c r="F144" s="113">
        <v>41264</v>
      </c>
      <c r="G144" s="114">
        <f t="shared" si="5"/>
        <v>41264</v>
      </c>
    </row>
    <row r="145" spans="2:7" x14ac:dyDescent="0.25">
      <c r="B145" s="110" t="s">
        <v>327</v>
      </c>
      <c r="C145" s="109" t="s">
        <v>328</v>
      </c>
      <c r="D145" s="112">
        <v>95038</v>
      </c>
      <c r="E145" s="110" t="s">
        <v>423</v>
      </c>
      <c r="F145" s="113">
        <v>41264</v>
      </c>
      <c r="G145" s="114">
        <f t="shared" si="5"/>
        <v>41264</v>
      </c>
    </row>
    <row r="146" spans="2:7" x14ac:dyDescent="0.25">
      <c r="B146" s="110" t="s">
        <v>327</v>
      </c>
      <c r="C146" s="109" t="s">
        <v>328</v>
      </c>
      <c r="D146" s="112">
        <v>95052</v>
      </c>
      <c r="E146" s="110" t="s">
        <v>424</v>
      </c>
      <c r="F146" s="113">
        <v>41264</v>
      </c>
      <c r="G146" s="114">
        <f t="shared" si="5"/>
        <v>41264</v>
      </c>
    </row>
  </sheetData>
  <sheetProtection selectLockedCells="1" selectUnlockedCells="1"/>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4">
    <pageSetUpPr fitToPage="1"/>
  </sheetPr>
  <dimension ref="B2:I7"/>
  <sheetViews>
    <sheetView zoomScaleNormal="100" workbookViewId="0"/>
  </sheetViews>
  <sheetFormatPr defaultColWidth="11.5703125" defaultRowHeight="15" x14ac:dyDescent="0.25"/>
  <cols>
    <col min="1" max="9" width="11.7109375" customWidth="1"/>
  </cols>
  <sheetData>
    <row r="2" spans="2:9" x14ac:dyDescent="0.25">
      <c r="B2" t="str">
        <f>SedeOperativa!$C$8</f>
        <v>Indirizzo</v>
      </c>
      <c r="C2" t="str">
        <f>SedeOperativa!$C$9</f>
        <v>Numero Civico</v>
      </c>
      <c r="D2" t="str">
        <f>SedeOperativa!$C$10</f>
        <v>Comune</v>
      </c>
      <c r="E2" t="str">
        <f>SedeOperativa!$C$11</f>
        <v>Provincia</v>
      </c>
      <c r="F2" t="str">
        <f>SedeOperativa!$C$12</f>
        <v>CAP</v>
      </c>
      <c r="G2" t="str">
        <f>SedeOperativa!$C$13</f>
        <v>Telefono</v>
      </c>
      <c r="H2" t="str">
        <f>SedeOperativa!$C$14</f>
        <v>FAX</v>
      </c>
    </row>
    <row r="3" spans="2:9" x14ac:dyDescent="0.25">
      <c r="B3">
        <f>SedeOperativa!$D$8</f>
        <v>0</v>
      </c>
      <c r="C3">
        <f>SedeOperativa!$D$9</f>
        <v>0</v>
      </c>
      <c r="D3">
        <f>SedeOperativa!$D$10</f>
        <v>0</v>
      </c>
      <c r="E3">
        <f>SedeOperativa!$D$11</f>
        <v>0</v>
      </c>
      <c r="F3" s="119">
        <f>SedeOperativa!$D$12</f>
        <v>0</v>
      </c>
      <c r="G3" s="119">
        <f>SedeOperativa!$D$13</f>
        <v>0</v>
      </c>
      <c r="H3" s="119">
        <f>SedeOperativa!$D$14</f>
        <v>0</v>
      </c>
      <c r="I3" t="str">
        <f>"Sede Operativa - "&amp;B3&amp;" "&amp;C3&amp;" Comune "&amp;D3&amp;" Prov. "&amp;E3&amp;" CAP "&amp;F3</f>
        <v>Sede Operativa - 0 0 Comune 0 Prov. 0 CAP 0</v>
      </c>
    </row>
    <row r="4" spans="2:9" x14ac:dyDescent="0.25">
      <c r="B4" t="e">
        <f>#N/A</f>
        <v>#N/A</v>
      </c>
      <c r="C4" t="e">
        <f>#N/A</f>
        <v>#N/A</v>
      </c>
      <c r="D4" t="e">
        <f>#N/A</f>
        <v>#N/A</v>
      </c>
      <c r="E4" t="e">
        <f>#N/A</f>
        <v>#N/A</v>
      </c>
      <c r="F4" s="119" t="e">
        <f>#N/A</f>
        <v>#N/A</v>
      </c>
      <c r="G4" s="119" t="e">
        <f>#N/A</f>
        <v>#N/A</v>
      </c>
      <c r="H4" s="119" t="e">
        <f>#N/A</f>
        <v>#N/A</v>
      </c>
      <c r="I4" t="e">
        <f>"Sede Operativa - "&amp;B4&amp;" "&amp;C4&amp;" Comune "&amp;D4&amp;" Prov. "&amp;E4&amp;" CAP "&amp;F4</f>
        <v>#N/A</v>
      </c>
    </row>
    <row r="5" spans="2:9" x14ac:dyDescent="0.25">
      <c r="B5" t="e">
        <f>#N/A</f>
        <v>#N/A</v>
      </c>
      <c r="C5" t="e">
        <f>#N/A</f>
        <v>#N/A</v>
      </c>
      <c r="D5" t="e">
        <f>#N/A</f>
        <v>#N/A</v>
      </c>
      <c r="E5" t="e">
        <f>#N/A</f>
        <v>#N/A</v>
      </c>
      <c r="F5" s="119" t="e">
        <f>#N/A</f>
        <v>#N/A</v>
      </c>
      <c r="G5" s="119" t="e">
        <f>#N/A</f>
        <v>#N/A</v>
      </c>
      <c r="H5" s="119" t="e">
        <f>#N/A</f>
        <v>#N/A</v>
      </c>
      <c r="I5" t="e">
        <f>"Sede Operativa - "&amp;B5&amp;" "&amp;C5&amp;" Comune "&amp;D5&amp;" Prov. "&amp;E5&amp;" CAP "&amp;F5</f>
        <v>#N/A</v>
      </c>
    </row>
    <row r="6" spans="2:9" x14ac:dyDescent="0.25">
      <c r="B6" t="e">
        <f>#N/A</f>
        <v>#N/A</v>
      </c>
      <c r="C6" t="e">
        <f>#N/A</f>
        <v>#N/A</v>
      </c>
      <c r="D6" t="e">
        <f>#N/A</f>
        <v>#N/A</v>
      </c>
      <c r="E6" t="e">
        <f>#N/A</f>
        <v>#N/A</v>
      </c>
      <c r="F6" t="e">
        <f>#N/A</f>
        <v>#N/A</v>
      </c>
      <c r="G6" t="e">
        <f>#N/A</f>
        <v>#N/A</v>
      </c>
      <c r="H6" t="e">
        <f>#N/A</f>
        <v>#N/A</v>
      </c>
      <c r="I6" t="e">
        <f>"Sede Operativa - "&amp;B6&amp;" "&amp;C6&amp;" Comune "&amp;D6&amp;" Prov. "&amp;E6&amp;" CAP "&amp;F6</f>
        <v>#N/A</v>
      </c>
    </row>
    <row r="7" spans="2:9" x14ac:dyDescent="0.25">
      <c r="B7" t="e">
        <f>#N/A</f>
        <v>#N/A</v>
      </c>
      <c r="C7" t="e">
        <f>#N/A</f>
        <v>#N/A</v>
      </c>
      <c r="D7" t="e">
        <f>#N/A</f>
        <v>#N/A</v>
      </c>
      <c r="E7" t="e">
        <f>#N/A</f>
        <v>#N/A</v>
      </c>
      <c r="F7" t="e">
        <f>#N/A</f>
        <v>#N/A</v>
      </c>
      <c r="G7" t="e">
        <f>#N/A</f>
        <v>#N/A</v>
      </c>
      <c r="H7" t="e">
        <f>#N/A</f>
        <v>#N/A</v>
      </c>
      <c r="I7" t="e">
        <f>"Sede Operativa - "&amp;B7&amp;" "&amp;C7&amp;" Comune "&amp;D7&amp;" Prov. "&amp;E7&amp;" CAP "&amp;F7</f>
        <v>#N/A</v>
      </c>
    </row>
  </sheetData>
  <sheetProtection selectLockedCells="1" selectUnlockedCells="1"/>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5">
    <pageSetUpPr fitToPage="1"/>
  </sheetPr>
  <dimension ref="A1:B1228"/>
  <sheetViews>
    <sheetView zoomScaleNormal="100" workbookViewId="0"/>
  </sheetViews>
  <sheetFormatPr defaultColWidth="11.5703125" defaultRowHeight="15" x14ac:dyDescent="0.25"/>
  <cols>
    <col min="1" max="1" width="11.7109375" customWidth="1"/>
    <col min="2" max="2" width="56.85546875" customWidth="1"/>
  </cols>
  <sheetData>
    <row r="1" spans="1:2" x14ac:dyDescent="0.25">
      <c r="A1" t="s">
        <v>425</v>
      </c>
      <c r="B1" t="s">
        <v>426</v>
      </c>
    </row>
    <row r="2" spans="1:2" x14ac:dyDescent="0.25">
      <c r="A2" s="120" t="s">
        <v>427</v>
      </c>
      <c r="B2" s="121" t="s">
        <v>428</v>
      </c>
    </row>
    <row r="3" spans="1:2" x14ac:dyDescent="0.25">
      <c r="A3" s="120" t="s">
        <v>429</v>
      </c>
      <c r="B3" s="121" t="s">
        <v>430</v>
      </c>
    </row>
    <row r="4" spans="1:2" x14ac:dyDescent="0.25">
      <c r="A4" s="120" t="s">
        <v>431</v>
      </c>
      <c r="B4" s="121" t="s">
        <v>432</v>
      </c>
    </row>
    <row r="5" spans="1:2" x14ac:dyDescent="0.25">
      <c r="A5" s="120" t="s">
        <v>433</v>
      </c>
      <c r="B5" s="121" t="s">
        <v>434</v>
      </c>
    </row>
    <row r="6" spans="1:2" x14ac:dyDescent="0.25">
      <c r="A6" s="120" t="s">
        <v>435</v>
      </c>
      <c r="B6" s="121" t="s">
        <v>436</v>
      </c>
    </row>
    <row r="7" spans="1:2" ht="45" x14ac:dyDescent="0.25">
      <c r="A7" s="120" t="s">
        <v>437</v>
      </c>
      <c r="B7" s="121" t="s">
        <v>438</v>
      </c>
    </row>
    <row r="8" spans="1:2" ht="45" x14ac:dyDescent="0.25">
      <c r="A8" s="120" t="s">
        <v>439</v>
      </c>
      <c r="B8" s="121" t="s">
        <v>440</v>
      </c>
    </row>
    <row r="9" spans="1:2" x14ac:dyDescent="0.25">
      <c r="A9" s="120" t="s">
        <v>441</v>
      </c>
      <c r="B9" s="121" t="s">
        <v>442</v>
      </c>
    </row>
    <row r="10" spans="1:2" x14ac:dyDescent="0.25">
      <c r="A10" s="120" t="s">
        <v>443</v>
      </c>
      <c r="B10" s="121" t="s">
        <v>444</v>
      </c>
    </row>
    <row r="11" spans="1:2" x14ac:dyDescent="0.25">
      <c r="A11" s="120" t="s">
        <v>445</v>
      </c>
      <c r="B11" s="121" t="s">
        <v>446</v>
      </c>
    </row>
    <row r="12" spans="1:2" x14ac:dyDescent="0.25">
      <c r="A12" s="120" t="s">
        <v>447</v>
      </c>
      <c r="B12" s="121" t="s">
        <v>448</v>
      </c>
    </row>
    <row r="13" spans="1:2" x14ac:dyDescent="0.25">
      <c r="A13" s="120" t="s">
        <v>449</v>
      </c>
      <c r="B13" s="121" t="s">
        <v>450</v>
      </c>
    </row>
    <row r="14" spans="1:2" x14ac:dyDescent="0.25">
      <c r="A14" s="120" t="s">
        <v>451</v>
      </c>
      <c r="B14" s="121" t="s">
        <v>452</v>
      </c>
    </row>
    <row r="15" spans="1:2" x14ac:dyDescent="0.25">
      <c r="A15" s="120" t="s">
        <v>453</v>
      </c>
      <c r="B15" s="121" t="s">
        <v>454</v>
      </c>
    </row>
    <row r="16" spans="1:2" ht="30" x14ac:dyDescent="0.25">
      <c r="A16" s="120" t="s">
        <v>455</v>
      </c>
      <c r="B16" s="121" t="s">
        <v>456</v>
      </c>
    </row>
    <row r="17" spans="1:2" x14ac:dyDescent="0.25">
      <c r="A17" s="120" t="s">
        <v>457</v>
      </c>
      <c r="B17" s="121" t="s">
        <v>458</v>
      </c>
    </row>
    <row r="18" spans="1:2" x14ac:dyDescent="0.25">
      <c r="A18" s="120" t="s">
        <v>459</v>
      </c>
      <c r="B18" s="121" t="s">
        <v>460</v>
      </c>
    </row>
    <row r="19" spans="1:2" x14ac:dyDescent="0.25">
      <c r="A19" s="120" t="s">
        <v>461</v>
      </c>
      <c r="B19" s="121" t="s">
        <v>462</v>
      </c>
    </row>
    <row r="20" spans="1:2" x14ac:dyDescent="0.25">
      <c r="A20" s="120" t="s">
        <v>463</v>
      </c>
      <c r="B20" s="121" t="s">
        <v>464</v>
      </c>
    </row>
    <row r="21" spans="1:2" ht="30" x14ac:dyDescent="0.25">
      <c r="A21" s="120" t="s">
        <v>465</v>
      </c>
      <c r="B21" s="121" t="s">
        <v>466</v>
      </c>
    </row>
    <row r="22" spans="1:2" x14ac:dyDescent="0.25">
      <c r="A22" s="120" t="s">
        <v>467</v>
      </c>
      <c r="B22" s="121" t="s">
        <v>468</v>
      </c>
    </row>
    <row r="23" spans="1:2" x14ac:dyDescent="0.25">
      <c r="A23" s="120" t="s">
        <v>469</v>
      </c>
      <c r="B23" s="121" t="s">
        <v>470</v>
      </c>
    </row>
    <row r="24" spans="1:2" x14ac:dyDescent="0.25">
      <c r="A24" s="120" t="s">
        <v>471</v>
      </c>
      <c r="B24" s="121" t="s">
        <v>472</v>
      </c>
    </row>
    <row r="25" spans="1:2" x14ac:dyDescent="0.25">
      <c r="A25" s="120" t="s">
        <v>473</v>
      </c>
      <c r="B25" s="121" t="s">
        <v>474</v>
      </c>
    </row>
    <row r="26" spans="1:2" x14ac:dyDescent="0.25">
      <c r="A26" s="120" t="s">
        <v>475</v>
      </c>
      <c r="B26" s="121" t="s">
        <v>476</v>
      </c>
    </row>
    <row r="27" spans="1:2" x14ac:dyDescent="0.25">
      <c r="A27" s="120" t="s">
        <v>477</v>
      </c>
      <c r="B27" s="121" t="s">
        <v>478</v>
      </c>
    </row>
    <row r="28" spans="1:2" x14ac:dyDescent="0.25">
      <c r="A28" s="120" t="s">
        <v>479</v>
      </c>
      <c r="B28" s="121" t="s">
        <v>480</v>
      </c>
    </row>
    <row r="29" spans="1:2" x14ac:dyDescent="0.25">
      <c r="A29" s="120" t="s">
        <v>481</v>
      </c>
      <c r="B29" s="121" t="s">
        <v>482</v>
      </c>
    </row>
    <row r="30" spans="1:2" x14ac:dyDescent="0.25">
      <c r="A30" s="120" t="s">
        <v>483</v>
      </c>
      <c r="B30" s="121" t="s">
        <v>484</v>
      </c>
    </row>
    <row r="31" spans="1:2" x14ac:dyDescent="0.25">
      <c r="A31" s="120" t="s">
        <v>485</v>
      </c>
      <c r="B31" s="121" t="s">
        <v>486</v>
      </c>
    </row>
    <row r="32" spans="1:2" x14ac:dyDescent="0.25">
      <c r="A32" s="120" t="s">
        <v>487</v>
      </c>
      <c r="B32" s="121" t="s">
        <v>488</v>
      </c>
    </row>
    <row r="33" spans="1:2" x14ac:dyDescent="0.25">
      <c r="A33" s="120" t="s">
        <v>489</v>
      </c>
      <c r="B33" s="121" t="s">
        <v>490</v>
      </c>
    </row>
    <row r="34" spans="1:2" x14ac:dyDescent="0.25">
      <c r="A34" s="120" t="s">
        <v>491</v>
      </c>
      <c r="B34" s="121" t="s">
        <v>492</v>
      </c>
    </row>
    <row r="35" spans="1:2" x14ac:dyDescent="0.25">
      <c r="A35" s="120" t="s">
        <v>493</v>
      </c>
      <c r="B35" s="121" t="s">
        <v>494</v>
      </c>
    </row>
    <row r="36" spans="1:2" x14ac:dyDescent="0.25">
      <c r="A36" s="120" t="s">
        <v>495</v>
      </c>
      <c r="B36" s="121" t="s">
        <v>496</v>
      </c>
    </row>
    <row r="37" spans="1:2" x14ac:dyDescent="0.25">
      <c r="A37" s="120" t="s">
        <v>497</v>
      </c>
      <c r="B37" s="121" t="s">
        <v>498</v>
      </c>
    </row>
    <row r="38" spans="1:2" x14ac:dyDescent="0.25">
      <c r="A38" s="120" t="s">
        <v>499</v>
      </c>
      <c r="B38" s="121" t="s">
        <v>500</v>
      </c>
    </row>
    <row r="39" spans="1:2" ht="30" x14ac:dyDescent="0.25">
      <c r="A39" s="120" t="s">
        <v>501</v>
      </c>
      <c r="B39" s="121" t="s">
        <v>502</v>
      </c>
    </row>
    <row r="40" spans="1:2" x14ac:dyDescent="0.25">
      <c r="A40" s="120" t="s">
        <v>503</v>
      </c>
      <c r="B40" s="121" t="s">
        <v>504</v>
      </c>
    </row>
    <row r="41" spans="1:2" x14ac:dyDescent="0.25">
      <c r="A41" s="120" t="s">
        <v>505</v>
      </c>
      <c r="B41" s="121" t="s">
        <v>506</v>
      </c>
    </row>
    <row r="42" spans="1:2" ht="30" x14ac:dyDescent="0.25">
      <c r="A42" s="120" t="s">
        <v>507</v>
      </c>
      <c r="B42" s="121" t="s">
        <v>508</v>
      </c>
    </row>
    <row r="43" spans="1:2" x14ac:dyDescent="0.25">
      <c r="A43" s="120" t="s">
        <v>509</v>
      </c>
      <c r="B43" s="121" t="s">
        <v>510</v>
      </c>
    </row>
    <row r="44" spans="1:2" x14ac:dyDescent="0.25">
      <c r="A44" s="120" t="s">
        <v>511</v>
      </c>
      <c r="B44" s="121" t="s">
        <v>512</v>
      </c>
    </row>
    <row r="45" spans="1:2" x14ac:dyDescent="0.25">
      <c r="A45" s="120" t="s">
        <v>513</v>
      </c>
      <c r="B45" s="121" t="s">
        <v>514</v>
      </c>
    </row>
    <row r="46" spans="1:2" x14ac:dyDescent="0.25">
      <c r="A46" s="120" t="s">
        <v>515</v>
      </c>
      <c r="B46" s="121" t="s">
        <v>516</v>
      </c>
    </row>
    <row r="47" spans="1:2" x14ac:dyDescent="0.25">
      <c r="A47" s="120" t="s">
        <v>517</v>
      </c>
      <c r="B47" s="121" t="s">
        <v>518</v>
      </c>
    </row>
    <row r="48" spans="1:2" x14ac:dyDescent="0.25">
      <c r="A48" s="120" t="s">
        <v>519</v>
      </c>
      <c r="B48" s="121" t="s">
        <v>520</v>
      </c>
    </row>
    <row r="49" spans="1:2" x14ac:dyDescent="0.25">
      <c r="A49" s="120" t="s">
        <v>521</v>
      </c>
      <c r="B49" s="121" t="s">
        <v>522</v>
      </c>
    </row>
    <row r="50" spans="1:2" x14ac:dyDescent="0.25">
      <c r="A50" s="120" t="s">
        <v>523</v>
      </c>
      <c r="B50" s="121" t="s">
        <v>524</v>
      </c>
    </row>
    <row r="51" spans="1:2" x14ac:dyDescent="0.25">
      <c r="A51" s="120" t="s">
        <v>525</v>
      </c>
      <c r="B51" s="121" t="s">
        <v>526</v>
      </c>
    </row>
    <row r="52" spans="1:2" x14ac:dyDescent="0.25">
      <c r="A52" s="120" t="s">
        <v>527</v>
      </c>
      <c r="B52" s="121" t="s">
        <v>528</v>
      </c>
    </row>
    <row r="53" spans="1:2" ht="30" x14ac:dyDescent="0.25">
      <c r="A53" s="120" t="s">
        <v>529</v>
      </c>
      <c r="B53" s="121" t="s">
        <v>530</v>
      </c>
    </row>
    <row r="54" spans="1:2" x14ac:dyDescent="0.25">
      <c r="A54" s="120" t="s">
        <v>531</v>
      </c>
      <c r="B54" s="121" t="s">
        <v>532</v>
      </c>
    </row>
    <row r="55" spans="1:2" x14ac:dyDescent="0.25">
      <c r="A55" s="120" t="s">
        <v>533</v>
      </c>
      <c r="B55" s="121" t="s">
        <v>534</v>
      </c>
    </row>
    <row r="56" spans="1:2" x14ac:dyDescent="0.25">
      <c r="A56" s="120" t="s">
        <v>535</v>
      </c>
      <c r="B56" s="121" t="s">
        <v>536</v>
      </c>
    </row>
    <row r="57" spans="1:2" x14ac:dyDescent="0.25">
      <c r="A57" s="120" t="s">
        <v>537</v>
      </c>
      <c r="B57" s="121" t="s">
        <v>538</v>
      </c>
    </row>
    <row r="58" spans="1:2" x14ac:dyDescent="0.25">
      <c r="A58" s="120" t="s">
        <v>539</v>
      </c>
      <c r="B58" s="121" t="s">
        <v>540</v>
      </c>
    </row>
    <row r="59" spans="1:2" x14ac:dyDescent="0.25">
      <c r="A59" s="120" t="s">
        <v>541</v>
      </c>
      <c r="B59" s="121" t="s">
        <v>542</v>
      </c>
    </row>
    <row r="60" spans="1:2" x14ac:dyDescent="0.25">
      <c r="A60" s="120" t="s">
        <v>543</v>
      </c>
      <c r="B60" s="121" t="s">
        <v>544</v>
      </c>
    </row>
    <row r="61" spans="1:2" x14ac:dyDescent="0.25">
      <c r="A61" s="120" t="s">
        <v>545</v>
      </c>
      <c r="B61" s="121" t="s">
        <v>546</v>
      </c>
    </row>
    <row r="62" spans="1:2" ht="30" x14ac:dyDescent="0.25">
      <c r="A62" s="120" t="s">
        <v>547</v>
      </c>
      <c r="B62" s="121" t="s">
        <v>548</v>
      </c>
    </row>
    <row r="63" spans="1:2" x14ac:dyDescent="0.25">
      <c r="A63" s="120" t="s">
        <v>549</v>
      </c>
      <c r="B63" s="121" t="s">
        <v>550</v>
      </c>
    </row>
    <row r="64" spans="1:2" ht="30" x14ac:dyDescent="0.25">
      <c r="A64" s="120" t="s">
        <v>551</v>
      </c>
      <c r="B64" s="121" t="s">
        <v>552</v>
      </c>
    </row>
    <row r="65" spans="1:2" x14ac:dyDescent="0.25">
      <c r="A65" s="120" t="s">
        <v>553</v>
      </c>
      <c r="B65" s="121" t="s">
        <v>554</v>
      </c>
    </row>
    <row r="66" spans="1:2" x14ac:dyDescent="0.25">
      <c r="A66" s="120" t="s">
        <v>555</v>
      </c>
      <c r="B66" s="121" t="s">
        <v>556</v>
      </c>
    </row>
    <row r="67" spans="1:2" x14ac:dyDescent="0.25">
      <c r="A67" s="120" t="s">
        <v>557</v>
      </c>
      <c r="B67" s="121" t="s">
        <v>558</v>
      </c>
    </row>
    <row r="68" spans="1:2" x14ac:dyDescent="0.25">
      <c r="A68" s="120" t="s">
        <v>559</v>
      </c>
      <c r="B68" s="121" t="s">
        <v>560</v>
      </c>
    </row>
    <row r="69" spans="1:2" x14ac:dyDescent="0.25">
      <c r="A69" s="120" t="s">
        <v>561</v>
      </c>
      <c r="B69" s="121" t="s">
        <v>562</v>
      </c>
    </row>
    <row r="70" spans="1:2" ht="60" x14ac:dyDescent="0.25">
      <c r="A70" s="120" t="s">
        <v>563</v>
      </c>
      <c r="B70" s="121" t="s">
        <v>564</v>
      </c>
    </row>
    <row r="71" spans="1:2" x14ac:dyDescent="0.25">
      <c r="A71" s="120" t="s">
        <v>565</v>
      </c>
      <c r="B71" s="121" t="s">
        <v>566</v>
      </c>
    </row>
    <row r="72" spans="1:2" ht="30" x14ac:dyDescent="0.25">
      <c r="A72" s="120" t="s">
        <v>567</v>
      </c>
      <c r="B72" s="121" t="s">
        <v>568</v>
      </c>
    </row>
    <row r="73" spans="1:2" ht="30" x14ac:dyDescent="0.25">
      <c r="A73" s="120" t="s">
        <v>569</v>
      </c>
      <c r="B73" s="121" t="s">
        <v>570</v>
      </c>
    </row>
    <row r="74" spans="1:2" x14ac:dyDescent="0.25">
      <c r="A74" s="120" t="s">
        <v>571</v>
      </c>
      <c r="B74" s="121" t="s">
        <v>572</v>
      </c>
    </row>
    <row r="75" spans="1:2" ht="30" x14ac:dyDescent="0.25">
      <c r="A75" s="120" t="s">
        <v>573</v>
      </c>
      <c r="B75" s="121" t="s">
        <v>574</v>
      </c>
    </row>
    <row r="76" spans="1:2" x14ac:dyDescent="0.25">
      <c r="A76" s="120" t="s">
        <v>575</v>
      </c>
      <c r="B76" s="121" t="s">
        <v>576</v>
      </c>
    </row>
    <row r="77" spans="1:2" x14ac:dyDescent="0.25">
      <c r="A77" s="120" t="s">
        <v>577</v>
      </c>
      <c r="B77" s="121" t="s">
        <v>578</v>
      </c>
    </row>
    <row r="78" spans="1:2" ht="30" x14ac:dyDescent="0.25">
      <c r="A78" s="120" t="s">
        <v>579</v>
      </c>
      <c r="B78" s="121" t="s">
        <v>580</v>
      </c>
    </row>
    <row r="79" spans="1:2" ht="30" x14ac:dyDescent="0.25">
      <c r="A79" s="120" t="s">
        <v>581</v>
      </c>
      <c r="B79" s="121" t="s">
        <v>582</v>
      </c>
    </row>
    <row r="80" spans="1:2" ht="30" x14ac:dyDescent="0.25">
      <c r="A80" s="120" t="s">
        <v>583</v>
      </c>
      <c r="B80" s="121" t="s">
        <v>584</v>
      </c>
    </row>
    <row r="81" spans="1:2" x14ac:dyDescent="0.25">
      <c r="A81" s="120" t="s">
        <v>585</v>
      </c>
      <c r="B81" s="121" t="s">
        <v>586</v>
      </c>
    </row>
    <row r="82" spans="1:2" x14ac:dyDescent="0.25">
      <c r="A82" s="120" t="s">
        <v>587</v>
      </c>
      <c r="B82" s="121" t="s">
        <v>588</v>
      </c>
    </row>
    <row r="83" spans="1:2" x14ac:dyDescent="0.25">
      <c r="A83" s="120" t="s">
        <v>589</v>
      </c>
      <c r="B83" s="121" t="s">
        <v>590</v>
      </c>
    </row>
    <row r="84" spans="1:2" x14ac:dyDescent="0.25">
      <c r="A84" s="120" t="s">
        <v>591</v>
      </c>
      <c r="B84" s="121" t="s">
        <v>592</v>
      </c>
    </row>
    <row r="85" spans="1:2" x14ac:dyDescent="0.25">
      <c r="A85" s="120" t="s">
        <v>593</v>
      </c>
      <c r="B85" s="121" t="s">
        <v>594</v>
      </c>
    </row>
    <row r="86" spans="1:2" x14ac:dyDescent="0.25">
      <c r="A86" s="120" t="s">
        <v>595</v>
      </c>
      <c r="B86" s="121" t="s">
        <v>596</v>
      </c>
    </row>
    <row r="87" spans="1:2" x14ac:dyDescent="0.25">
      <c r="A87" s="120" t="s">
        <v>597</v>
      </c>
      <c r="B87" s="121" t="s">
        <v>598</v>
      </c>
    </row>
    <row r="88" spans="1:2" x14ac:dyDescent="0.25">
      <c r="A88" s="120" t="s">
        <v>599</v>
      </c>
      <c r="B88" s="121" t="s">
        <v>600</v>
      </c>
    </row>
    <row r="89" spans="1:2" x14ac:dyDescent="0.25">
      <c r="A89" s="120" t="s">
        <v>601</v>
      </c>
      <c r="B89" s="121" t="s">
        <v>602</v>
      </c>
    </row>
    <row r="90" spans="1:2" ht="30" x14ac:dyDescent="0.25">
      <c r="A90" s="120" t="s">
        <v>603</v>
      </c>
      <c r="B90" s="121" t="s">
        <v>604</v>
      </c>
    </row>
    <row r="91" spans="1:2" x14ac:dyDescent="0.25">
      <c r="A91" s="120" t="s">
        <v>605</v>
      </c>
      <c r="B91" s="121" t="s">
        <v>606</v>
      </c>
    </row>
    <row r="92" spans="1:2" x14ac:dyDescent="0.25">
      <c r="A92" s="120" t="s">
        <v>607</v>
      </c>
      <c r="B92" s="121" t="s">
        <v>608</v>
      </c>
    </row>
    <row r="93" spans="1:2" ht="30" x14ac:dyDescent="0.25">
      <c r="A93" s="120" t="s">
        <v>609</v>
      </c>
      <c r="B93" s="121" t="s">
        <v>610</v>
      </c>
    </row>
    <row r="94" spans="1:2" ht="30" x14ac:dyDescent="0.25">
      <c r="A94" s="120" t="s">
        <v>611</v>
      </c>
      <c r="B94" s="121" t="s">
        <v>612</v>
      </c>
    </row>
    <row r="95" spans="1:2" x14ac:dyDescent="0.25">
      <c r="A95" s="120" t="s">
        <v>613</v>
      </c>
      <c r="B95" s="121" t="s">
        <v>614</v>
      </c>
    </row>
    <row r="96" spans="1:2" ht="30" x14ac:dyDescent="0.25">
      <c r="A96" s="120" t="s">
        <v>615</v>
      </c>
      <c r="B96" s="121" t="s">
        <v>616</v>
      </c>
    </row>
    <row r="97" spans="1:2" x14ac:dyDescent="0.25">
      <c r="A97" s="120" t="s">
        <v>617</v>
      </c>
      <c r="B97" s="121" t="s">
        <v>618</v>
      </c>
    </row>
    <row r="98" spans="1:2" x14ac:dyDescent="0.25">
      <c r="A98" s="120" t="s">
        <v>619</v>
      </c>
      <c r="B98" s="121" t="s">
        <v>620</v>
      </c>
    </row>
    <row r="99" spans="1:2" x14ac:dyDescent="0.25">
      <c r="A99" s="120" t="s">
        <v>621</v>
      </c>
      <c r="B99" s="121" t="s">
        <v>622</v>
      </c>
    </row>
    <row r="100" spans="1:2" x14ac:dyDescent="0.25">
      <c r="A100" s="120" t="s">
        <v>623</v>
      </c>
      <c r="B100" s="121" t="s">
        <v>624</v>
      </c>
    </row>
    <row r="101" spans="1:2" x14ac:dyDescent="0.25">
      <c r="A101" s="120" t="s">
        <v>625</v>
      </c>
      <c r="B101" s="121" t="s">
        <v>626</v>
      </c>
    </row>
    <row r="102" spans="1:2" x14ac:dyDescent="0.25">
      <c r="A102" s="120" t="s">
        <v>627</v>
      </c>
      <c r="B102" s="121" t="s">
        <v>628</v>
      </c>
    </row>
    <row r="103" spans="1:2" x14ac:dyDescent="0.25">
      <c r="A103" s="120" t="s">
        <v>629</v>
      </c>
      <c r="B103" s="121" t="s">
        <v>630</v>
      </c>
    </row>
    <row r="104" spans="1:2" x14ac:dyDescent="0.25">
      <c r="A104" s="120" t="s">
        <v>631</v>
      </c>
      <c r="B104" s="121" t="s">
        <v>632</v>
      </c>
    </row>
    <row r="105" spans="1:2" x14ac:dyDescent="0.25">
      <c r="A105" s="120" t="s">
        <v>633</v>
      </c>
      <c r="B105" s="121" t="s">
        <v>634</v>
      </c>
    </row>
    <row r="106" spans="1:2" x14ac:dyDescent="0.25">
      <c r="A106" s="120" t="s">
        <v>635</v>
      </c>
      <c r="B106" s="121" t="s">
        <v>636</v>
      </c>
    </row>
    <row r="107" spans="1:2" x14ac:dyDescent="0.25">
      <c r="A107" s="120" t="s">
        <v>637</v>
      </c>
      <c r="B107" s="121" t="s">
        <v>638</v>
      </c>
    </row>
    <row r="108" spans="1:2" x14ac:dyDescent="0.25">
      <c r="A108" s="120" t="s">
        <v>639</v>
      </c>
      <c r="B108" s="121" t="s">
        <v>640</v>
      </c>
    </row>
    <row r="109" spans="1:2" ht="30" x14ac:dyDescent="0.25">
      <c r="A109" s="120" t="s">
        <v>641</v>
      </c>
      <c r="B109" s="121" t="s">
        <v>642</v>
      </c>
    </row>
    <row r="110" spans="1:2" ht="30" x14ac:dyDescent="0.25">
      <c r="A110" s="120" t="s">
        <v>643</v>
      </c>
      <c r="B110" s="121" t="s">
        <v>644</v>
      </c>
    </row>
    <row r="111" spans="1:2" x14ac:dyDescent="0.25">
      <c r="A111" s="120" t="s">
        <v>645</v>
      </c>
      <c r="B111" s="121" t="s">
        <v>646</v>
      </c>
    </row>
    <row r="112" spans="1:2" x14ac:dyDescent="0.25">
      <c r="A112" s="120" t="s">
        <v>647</v>
      </c>
      <c r="B112" s="121" t="s">
        <v>648</v>
      </c>
    </row>
    <row r="113" spans="1:2" x14ac:dyDescent="0.25">
      <c r="A113" s="120" t="s">
        <v>649</v>
      </c>
      <c r="B113" s="121" t="s">
        <v>650</v>
      </c>
    </row>
    <row r="114" spans="1:2" x14ac:dyDescent="0.25">
      <c r="A114" s="120" t="s">
        <v>651</v>
      </c>
      <c r="B114" s="121" t="s">
        <v>652</v>
      </c>
    </row>
    <row r="115" spans="1:2" x14ac:dyDescent="0.25">
      <c r="A115" s="120" t="s">
        <v>653</v>
      </c>
      <c r="B115" s="121" t="s">
        <v>654</v>
      </c>
    </row>
    <row r="116" spans="1:2" x14ac:dyDescent="0.25">
      <c r="A116" s="120" t="s">
        <v>655</v>
      </c>
      <c r="B116" s="121" t="s">
        <v>656</v>
      </c>
    </row>
    <row r="117" spans="1:2" x14ac:dyDescent="0.25">
      <c r="A117" s="120" t="s">
        <v>657</v>
      </c>
      <c r="B117" s="121" t="s">
        <v>658</v>
      </c>
    </row>
    <row r="118" spans="1:2" ht="30" x14ac:dyDescent="0.25">
      <c r="A118" s="120" t="s">
        <v>659</v>
      </c>
      <c r="B118" s="121" t="s">
        <v>660</v>
      </c>
    </row>
    <row r="119" spans="1:2" x14ac:dyDescent="0.25">
      <c r="A119" s="120" t="s">
        <v>661</v>
      </c>
      <c r="B119" s="121" t="s">
        <v>662</v>
      </c>
    </row>
    <row r="120" spans="1:2" x14ac:dyDescent="0.25">
      <c r="A120" s="120" t="s">
        <v>663</v>
      </c>
      <c r="B120" s="121" t="s">
        <v>664</v>
      </c>
    </row>
    <row r="121" spans="1:2" x14ac:dyDescent="0.25">
      <c r="A121" s="120" t="s">
        <v>665</v>
      </c>
      <c r="B121" s="121" t="s">
        <v>666</v>
      </c>
    </row>
    <row r="122" spans="1:2" x14ac:dyDescent="0.25">
      <c r="A122" s="120" t="s">
        <v>667</v>
      </c>
      <c r="B122" s="121" t="s">
        <v>668</v>
      </c>
    </row>
    <row r="123" spans="1:2" x14ac:dyDescent="0.25">
      <c r="A123" s="120" t="s">
        <v>669</v>
      </c>
      <c r="B123" s="121" t="s">
        <v>670</v>
      </c>
    </row>
    <row r="124" spans="1:2" ht="30" x14ac:dyDescent="0.25">
      <c r="A124" s="120" t="s">
        <v>671</v>
      </c>
      <c r="B124" s="121" t="s">
        <v>672</v>
      </c>
    </row>
    <row r="125" spans="1:2" x14ac:dyDescent="0.25">
      <c r="A125" s="120" t="s">
        <v>673</v>
      </c>
      <c r="B125" s="121" t="s">
        <v>674</v>
      </c>
    </row>
    <row r="126" spans="1:2" x14ac:dyDescent="0.25">
      <c r="A126" s="120" t="s">
        <v>675</v>
      </c>
      <c r="B126" s="121" t="s">
        <v>676</v>
      </c>
    </row>
    <row r="127" spans="1:2" x14ac:dyDescent="0.25">
      <c r="A127" s="120" t="s">
        <v>677</v>
      </c>
      <c r="B127" s="121" t="s">
        <v>678</v>
      </c>
    </row>
    <row r="128" spans="1:2" ht="30" x14ac:dyDescent="0.25">
      <c r="A128" s="120" t="s">
        <v>679</v>
      </c>
      <c r="B128" s="121" t="s">
        <v>680</v>
      </c>
    </row>
    <row r="129" spans="1:2" x14ac:dyDescent="0.25">
      <c r="A129" s="120" t="s">
        <v>681</v>
      </c>
      <c r="B129" s="121" t="s">
        <v>682</v>
      </c>
    </row>
    <row r="130" spans="1:2" x14ac:dyDescent="0.25">
      <c r="A130" s="120" t="s">
        <v>683</v>
      </c>
      <c r="B130" s="121" t="s">
        <v>684</v>
      </c>
    </row>
    <row r="131" spans="1:2" x14ac:dyDescent="0.25">
      <c r="A131" s="120" t="s">
        <v>685</v>
      </c>
      <c r="B131" s="121" t="s">
        <v>686</v>
      </c>
    </row>
    <row r="132" spans="1:2" x14ac:dyDescent="0.25">
      <c r="A132" s="120" t="s">
        <v>687</v>
      </c>
      <c r="B132" s="121" t="s">
        <v>688</v>
      </c>
    </row>
    <row r="133" spans="1:2" x14ac:dyDescent="0.25">
      <c r="A133" s="120" t="s">
        <v>689</v>
      </c>
      <c r="B133" s="121" t="s">
        <v>690</v>
      </c>
    </row>
    <row r="134" spans="1:2" x14ac:dyDescent="0.25">
      <c r="A134" s="120" t="s">
        <v>691</v>
      </c>
      <c r="B134" s="121" t="s">
        <v>692</v>
      </c>
    </row>
    <row r="135" spans="1:2" x14ac:dyDescent="0.25">
      <c r="A135" s="120" t="s">
        <v>693</v>
      </c>
      <c r="B135" s="121" t="s">
        <v>694</v>
      </c>
    </row>
    <row r="136" spans="1:2" x14ac:dyDescent="0.25">
      <c r="A136" s="120" t="s">
        <v>695</v>
      </c>
      <c r="B136" s="121" t="s">
        <v>696</v>
      </c>
    </row>
    <row r="137" spans="1:2" x14ac:dyDescent="0.25">
      <c r="A137" s="120" t="s">
        <v>697</v>
      </c>
      <c r="B137" s="121" t="s">
        <v>698</v>
      </c>
    </row>
    <row r="138" spans="1:2" ht="30" x14ac:dyDescent="0.25">
      <c r="A138" s="120" t="s">
        <v>699</v>
      </c>
      <c r="B138" s="121" t="s">
        <v>700</v>
      </c>
    </row>
    <row r="139" spans="1:2" x14ac:dyDescent="0.25">
      <c r="A139" s="120" t="s">
        <v>701</v>
      </c>
      <c r="B139" s="121" t="s">
        <v>702</v>
      </c>
    </row>
    <row r="140" spans="1:2" ht="30" x14ac:dyDescent="0.25">
      <c r="A140" s="120" t="s">
        <v>703</v>
      </c>
      <c r="B140" s="121" t="s">
        <v>704</v>
      </c>
    </row>
    <row r="141" spans="1:2" ht="30" x14ac:dyDescent="0.25">
      <c r="A141" s="120" t="s">
        <v>705</v>
      </c>
      <c r="B141" s="121" t="s">
        <v>706</v>
      </c>
    </row>
    <row r="142" spans="1:2" x14ac:dyDescent="0.25">
      <c r="A142" s="120" t="s">
        <v>707</v>
      </c>
      <c r="B142" s="121" t="s">
        <v>708</v>
      </c>
    </row>
    <row r="143" spans="1:2" x14ac:dyDescent="0.25">
      <c r="A143" s="120" t="s">
        <v>709</v>
      </c>
      <c r="B143" s="121" t="s">
        <v>710</v>
      </c>
    </row>
    <row r="144" spans="1:2" x14ac:dyDescent="0.25">
      <c r="A144" s="120" t="s">
        <v>711</v>
      </c>
      <c r="B144" s="121" t="s">
        <v>712</v>
      </c>
    </row>
    <row r="145" spans="1:2" ht="30" x14ac:dyDescent="0.25">
      <c r="A145" s="120" t="s">
        <v>713</v>
      </c>
      <c r="B145" s="121" t="s">
        <v>714</v>
      </c>
    </row>
    <row r="146" spans="1:2" x14ac:dyDescent="0.25">
      <c r="A146" s="120" t="s">
        <v>715</v>
      </c>
      <c r="B146" s="121" t="s">
        <v>716</v>
      </c>
    </row>
    <row r="147" spans="1:2" ht="30" x14ac:dyDescent="0.25">
      <c r="A147" s="120" t="s">
        <v>717</v>
      </c>
      <c r="B147" s="121" t="s">
        <v>718</v>
      </c>
    </row>
    <row r="148" spans="1:2" x14ac:dyDescent="0.25">
      <c r="A148" s="120" t="s">
        <v>719</v>
      </c>
      <c r="B148" s="121" t="s">
        <v>720</v>
      </c>
    </row>
    <row r="149" spans="1:2" x14ac:dyDescent="0.25">
      <c r="A149" s="120" t="s">
        <v>721</v>
      </c>
      <c r="B149" s="121" t="s">
        <v>722</v>
      </c>
    </row>
    <row r="150" spans="1:2" x14ac:dyDescent="0.25">
      <c r="A150" s="120" t="s">
        <v>723</v>
      </c>
      <c r="B150" s="121" t="s">
        <v>724</v>
      </c>
    </row>
    <row r="151" spans="1:2" ht="30" x14ac:dyDescent="0.25">
      <c r="A151" s="120" t="s">
        <v>725</v>
      </c>
      <c r="B151" s="121" t="s">
        <v>726</v>
      </c>
    </row>
    <row r="152" spans="1:2" x14ac:dyDescent="0.25">
      <c r="A152" s="120" t="s">
        <v>727</v>
      </c>
      <c r="B152" s="121" t="s">
        <v>728</v>
      </c>
    </row>
    <row r="153" spans="1:2" x14ac:dyDescent="0.25">
      <c r="A153" s="120" t="s">
        <v>729</v>
      </c>
      <c r="B153" s="121" t="s">
        <v>730</v>
      </c>
    </row>
    <row r="154" spans="1:2" ht="30" x14ac:dyDescent="0.25">
      <c r="A154" s="120" t="s">
        <v>731</v>
      </c>
      <c r="B154" s="121" t="s">
        <v>732</v>
      </c>
    </row>
    <row r="155" spans="1:2" x14ac:dyDescent="0.25">
      <c r="A155" s="120" t="s">
        <v>733</v>
      </c>
      <c r="B155" s="121" t="s">
        <v>734</v>
      </c>
    </row>
    <row r="156" spans="1:2" x14ac:dyDescent="0.25">
      <c r="A156" s="120" t="s">
        <v>735</v>
      </c>
      <c r="B156" s="121" t="s">
        <v>736</v>
      </c>
    </row>
    <row r="157" spans="1:2" x14ac:dyDescent="0.25">
      <c r="A157" s="120" t="s">
        <v>737</v>
      </c>
      <c r="B157" s="121" t="s">
        <v>738</v>
      </c>
    </row>
    <row r="158" spans="1:2" x14ac:dyDescent="0.25">
      <c r="A158" s="120" t="s">
        <v>739</v>
      </c>
      <c r="B158" s="121" t="s">
        <v>740</v>
      </c>
    </row>
    <row r="159" spans="1:2" x14ac:dyDescent="0.25">
      <c r="A159" s="120" t="s">
        <v>741</v>
      </c>
      <c r="B159" s="121" t="s">
        <v>742</v>
      </c>
    </row>
    <row r="160" spans="1:2" x14ac:dyDescent="0.25">
      <c r="A160" s="120" t="s">
        <v>743</v>
      </c>
      <c r="B160" s="121" t="s">
        <v>744</v>
      </c>
    </row>
    <row r="161" spans="1:2" x14ac:dyDescent="0.25">
      <c r="A161" s="120" t="s">
        <v>745</v>
      </c>
      <c r="B161" s="121" t="s">
        <v>746</v>
      </c>
    </row>
    <row r="162" spans="1:2" x14ac:dyDescent="0.25">
      <c r="A162" s="120" t="s">
        <v>747</v>
      </c>
      <c r="B162" s="121" t="s">
        <v>748</v>
      </c>
    </row>
    <row r="163" spans="1:2" x14ac:dyDescent="0.25">
      <c r="A163" s="120" t="s">
        <v>749</v>
      </c>
      <c r="B163" s="121" t="s">
        <v>750</v>
      </c>
    </row>
    <row r="164" spans="1:2" ht="30" x14ac:dyDescent="0.25">
      <c r="A164" s="120" t="s">
        <v>751</v>
      </c>
      <c r="B164" s="121" t="s">
        <v>752</v>
      </c>
    </row>
    <row r="165" spans="1:2" ht="30" x14ac:dyDescent="0.25">
      <c r="A165" s="120" t="s">
        <v>753</v>
      </c>
      <c r="B165" s="121" t="s">
        <v>754</v>
      </c>
    </row>
    <row r="166" spans="1:2" ht="30" x14ac:dyDescent="0.25">
      <c r="A166" s="120" t="s">
        <v>755</v>
      </c>
      <c r="B166" s="121" t="s">
        <v>756</v>
      </c>
    </row>
    <row r="167" spans="1:2" x14ac:dyDescent="0.25">
      <c r="A167" s="120" t="s">
        <v>757</v>
      </c>
      <c r="B167" s="121" t="s">
        <v>758</v>
      </c>
    </row>
    <row r="168" spans="1:2" x14ac:dyDescent="0.25">
      <c r="A168" s="120" t="s">
        <v>759</v>
      </c>
      <c r="B168" s="121" t="s">
        <v>760</v>
      </c>
    </row>
    <row r="169" spans="1:2" x14ac:dyDescent="0.25">
      <c r="A169" s="120" t="s">
        <v>761</v>
      </c>
      <c r="B169" s="121" t="s">
        <v>762</v>
      </c>
    </row>
    <row r="170" spans="1:2" x14ac:dyDescent="0.25">
      <c r="A170" s="120" t="s">
        <v>763</v>
      </c>
      <c r="B170" s="121" t="s">
        <v>764</v>
      </c>
    </row>
    <row r="171" spans="1:2" x14ac:dyDescent="0.25">
      <c r="A171" s="120" t="s">
        <v>765</v>
      </c>
      <c r="B171" s="121" t="s">
        <v>766</v>
      </c>
    </row>
    <row r="172" spans="1:2" x14ac:dyDescent="0.25">
      <c r="A172" s="120" t="s">
        <v>767</v>
      </c>
      <c r="B172" s="121" t="s">
        <v>768</v>
      </c>
    </row>
    <row r="173" spans="1:2" x14ac:dyDescent="0.25">
      <c r="A173" s="120" t="s">
        <v>769</v>
      </c>
      <c r="B173" s="121" t="s">
        <v>770</v>
      </c>
    </row>
    <row r="174" spans="1:2" x14ac:dyDescent="0.25">
      <c r="A174" s="120" t="s">
        <v>771</v>
      </c>
      <c r="B174" s="121" t="s">
        <v>772</v>
      </c>
    </row>
    <row r="175" spans="1:2" x14ac:dyDescent="0.25">
      <c r="A175" s="120" t="s">
        <v>773</v>
      </c>
      <c r="B175" s="121" t="s">
        <v>774</v>
      </c>
    </row>
    <row r="176" spans="1:2" x14ac:dyDescent="0.25">
      <c r="A176" s="120" t="s">
        <v>775</v>
      </c>
      <c r="B176" s="121" t="s">
        <v>776</v>
      </c>
    </row>
    <row r="177" spans="1:2" x14ac:dyDescent="0.25">
      <c r="A177" s="120" t="s">
        <v>777</v>
      </c>
      <c r="B177" s="121" t="s">
        <v>778</v>
      </c>
    </row>
    <row r="178" spans="1:2" ht="30" x14ac:dyDescent="0.25">
      <c r="A178" s="120" t="s">
        <v>779</v>
      </c>
      <c r="B178" s="121" t="s">
        <v>780</v>
      </c>
    </row>
    <row r="179" spans="1:2" ht="30" x14ac:dyDescent="0.25">
      <c r="A179" s="120" t="s">
        <v>781</v>
      </c>
      <c r="B179" s="121" t="s">
        <v>782</v>
      </c>
    </row>
    <row r="180" spans="1:2" ht="30" x14ac:dyDescent="0.25">
      <c r="A180" s="120" t="s">
        <v>783</v>
      </c>
      <c r="B180" s="121" t="s">
        <v>784</v>
      </c>
    </row>
    <row r="181" spans="1:2" x14ac:dyDescent="0.25">
      <c r="A181" s="120" t="s">
        <v>785</v>
      </c>
      <c r="B181" s="121" t="s">
        <v>786</v>
      </c>
    </row>
    <row r="182" spans="1:2" x14ac:dyDescent="0.25">
      <c r="A182" s="120" t="s">
        <v>787</v>
      </c>
      <c r="B182" s="121" t="s">
        <v>788</v>
      </c>
    </row>
    <row r="183" spans="1:2" x14ac:dyDescent="0.25">
      <c r="A183" s="120" t="s">
        <v>789</v>
      </c>
      <c r="B183" s="121" t="s">
        <v>790</v>
      </c>
    </row>
    <row r="184" spans="1:2" x14ac:dyDescent="0.25">
      <c r="A184" s="120" t="s">
        <v>791</v>
      </c>
      <c r="B184" s="121" t="s">
        <v>792</v>
      </c>
    </row>
    <row r="185" spans="1:2" x14ac:dyDescent="0.25">
      <c r="A185" s="120" t="s">
        <v>793</v>
      </c>
      <c r="B185" s="121" t="s">
        <v>794</v>
      </c>
    </row>
    <row r="186" spans="1:2" x14ac:dyDescent="0.25">
      <c r="A186" s="120" t="s">
        <v>795</v>
      </c>
      <c r="B186" s="121" t="s">
        <v>796</v>
      </c>
    </row>
    <row r="187" spans="1:2" x14ac:dyDescent="0.25">
      <c r="A187" s="120" t="s">
        <v>797</v>
      </c>
      <c r="B187" s="121" t="s">
        <v>798</v>
      </c>
    </row>
    <row r="188" spans="1:2" ht="30" x14ac:dyDescent="0.25">
      <c r="A188" s="120" t="s">
        <v>799</v>
      </c>
      <c r="B188" s="121" t="s">
        <v>800</v>
      </c>
    </row>
    <row r="189" spans="1:2" x14ac:dyDescent="0.25">
      <c r="A189" s="120" t="s">
        <v>801</v>
      </c>
      <c r="B189" s="121" t="s">
        <v>802</v>
      </c>
    </row>
    <row r="190" spans="1:2" x14ac:dyDescent="0.25">
      <c r="A190" s="120" t="s">
        <v>803</v>
      </c>
      <c r="B190" s="121" t="s">
        <v>804</v>
      </c>
    </row>
    <row r="191" spans="1:2" ht="30" x14ac:dyDescent="0.25">
      <c r="A191" s="120" t="s">
        <v>805</v>
      </c>
      <c r="B191" s="121" t="s">
        <v>806</v>
      </c>
    </row>
    <row r="192" spans="1:2" ht="30" x14ac:dyDescent="0.25">
      <c r="A192" s="120" t="s">
        <v>807</v>
      </c>
      <c r="B192" s="121" t="s">
        <v>808</v>
      </c>
    </row>
    <row r="193" spans="1:2" ht="30" x14ac:dyDescent="0.25">
      <c r="A193" s="120" t="s">
        <v>809</v>
      </c>
      <c r="B193" s="121" t="s">
        <v>810</v>
      </c>
    </row>
    <row r="194" spans="1:2" ht="30" x14ac:dyDescent="0.25">
      <c r="A194" s="120" t="s">
        <v>811</v>
      </c>
      <c r="B194" s="121" t="s">
        <v>812</v>
      </c>
    </row>
    <row r="195" spans="1:2" ht="30" x14ac:dyDescent="0.25">
      <c r="A195" s="120" t="s">
        <v>813</v>
      </c>
      <c r="B195" s="121" t="s">
        <v>814</v>
      </c>
    </row>
    <row r="196" spans="1:2" x14ac:dyDescent="0.25">
      <c r="A196" s="120" t="s">
        <v>815</v>
      </c>
      <c r="B196" s="121" t="s">
        <v>816</v>
      </c>
    </row>
    <row r="197" spans="1:2" x14ac:dyDescent="0.25">
      <c r="A197" s="120" t="s">
        <v>817</v>
      </c>
      <c r="B197" s="121" t="s">
        <v>818</v>
      </c>
    </row>
    <row r="198" spans="1:2" x14ac:dyDescent="0.25">
      <c r="A198" s="120" t="s">
        <v>819</v>
      </c>
      <c r="B198" s="121" t="s">
        <v>820</v>
      </c>
    </row>
    <row r="199" spans="1:2" x14ac:dyDescent="0.25">
      <c r="A199" s="120" t="s">
        <v>821</v>
      </c>
      <c r="B199" s="121" t="s">
        <v>822</v>
      </c>
    </row>
    <row r="200" spans="1:2" x14ac:dyDescent="0.25">
      <c r="A200" s="120" t="s">
        <v>823</v>
      </c>
      <c r="B200" s="121" t="s">
        <v>824</v>
      </c>
    </row>
    <row r="201" spans="1:2" ht="45" x14ac:dyDescent="0.25">
      <c r="A201" s="120" t="s">
        <v>825</v>
      </c>
      <c r="B201" s="121" t="s">
        <v>826</v>
      </c>
    </row>
    <row r="202" spans="1:2" x14ac:dyDescent="0.25">
      <c r="A202" s="120" t="s">
        <v>827</v>
      </c>
      <c r="B202" s="121" t="s">
        <v>828</v>
      </c>
    </row>
    <row r="203" spans="1:2" ht="30" x14ac:dyDescent="0.25">
      <c r="A203" s="120" t="s">
        <v>829</v>
      </c>
      <c r="B203" s="121" t="s">
        <v>830</v>
      </c>
    </row>
    <row r="204" spans="1:2" ht="30" x14ac:dyDescent="0.25">
      <c r="A204" s="120" t="s">
        <v>831</v>
      </c>
      <c r="B204" s="121" t="s">
        <v>832</v>
      </c>
    </row>
    <row r="205" spans="1:2" ht="30" x14ac:dyDescent="0.25">
      <c r="A205" s="120" t="s">
        <v>833</v>
      </c>
      <c r="B205" s="121" t="s">
        <v>834</v>
      </c>
    </row>
    <row r="206" spans="1:2" ht="30" x14ac:dyDescent="0.25">
      <c r="A206" s="120" t="s">
        <v>835</v>
      </c>
      <c r="B206" s="121" t="s">
        <v>836</v>
      </c>
    </row>
    <row r="207" spans="1:2" x14ac:dyDescent="0.25">
      <c r="A207" s="120" t="s">
        <v>837</v>
      </c>
      <c r="B207" s="121" t="s">
        <v>838</v>
      </c>
    </row>
    <row r="208" spans="1:2" x14ac:dyDescent="0.25">
      <c r="A208" s="120" t="s">
        <v>839</v>
      </c>
      <c r="B208" s="121" t="s">
        <v>840</v>
      </c>
    </row>
    <row r="209" spans="1:2" x14ac:dyDescent="0.25">
      <c r="A209" s="120" t="s">
        <v>841</v>
      </c>
      <c r="B209" s="121" t="s">
        <v>842</v>
      </c>
    </row>
    <row r="210" spans="1:2" x14ac:dyDescent="0.25">
      <c r="A210" s="120" t="s">
        <v>843</v>
      </c>
      <c r="B210" s="121" t="s">
        <v>844</v>
      </c>
    </row>
    <row r="211" spans="1:2" x14ac:dyDescent="0.25">
      <c r="A211" s="120" t="s">
        <v>845</v>
      </c>
      <c r="B211" s="121" t="s">
        <v>846</v>
      </c>
    </row>
    <row r="212" spans="1:2" x14ac:dyDescent="0.25">
      <c r="A212" s="120" t="s">
        <v>847</v>
      </c>
      <c r="B212" s="121" t="s">
        <v>848</v>
      </c>
    </row>
    <row r="213" spans="1:2" x14ac:dyDescent="0.25">
      <c r="A213" s="120" t="s">
        <v>849</v>
      </c>
      <c r="B213" s="121" t="s">
        <v>850</v>
      </c>
    </row>
    <row r="214" spans="1:2" ht="30" x14ac:dyDescent="0.25">
      <c r="A214" s="120" t="s">
        <v>851</v>
      </c>
      <c r="B214" s="121" t="s">
        <v>852</v>
      </c>
    </row>
    <row r="215" spans="1:2" x14ac:dyDescent="0.25">
      <c r="A215" s="120" t="s">
        <v>853</v>
      </c>
      <c r="B215" s="121" t="s">
        <v>854</v>
      </c>
    </row>
    <row r="216" spans="1:2" x14ac:dyDescent="0.25">
      <c r="A216" s="120" t="s">
        <v>855</v>
      </c>
      <c r="B216" s="121" t="s">
        <v>856</v>
      </c>
    </row>
    <row r="217" spans="1:2" x14ac:dyDescent="0.25">
      <c r="A217" s="120" t="s">
        <v>857</v>
      </c>
      <c r="B217" s="121" t="s">
        <v>858</v>
      </c>
    </row>
    <row r="218" spans="1:2" ht="30" x14ac:dyDescent="0.25">
      <c r="A218" s="120" t="s">
        <v>859</v>
      </c>
      <c r="B218" s="121" t="s">
        <v>860</v>
      </c>
    </row>
    <row r="219" spans="1:2" ht="30" x14ac:dyDescent="0.25">
      <c r="A219" s="120" t="s">
        <v>861</v>
      </c>
      <c r="B219" s="121" t="s">
        <v>862</v>
      </c>
    </row>
    <row r="220" spans="1:2" x14ac:dyDescent="0.25">
      <c r="A220" s="120" t="s">
        <v>863</v>
      </c>
      <c r="B220" s="121" t="s">
        <v>864</v>
      </c>
    </row>
    <row r="221" spans="1:2" x14ac:dyDescent="0.25">
      <c r="A221" s="120" t="s">
        <v>865</v>
      </c>
      <c r="B221" s="121" t="s">
        <v>866</v>
      </c>
    </row>
    <row r="222" spans="1:2" x14ac:dyDescent="0.25">
      <c r="A222" s="120" t="s">
        <v>867</v>
      </c>
      <c r="B222" s="121" t="s">
        <v>868</v>
      </c>
    </row>
    <row r="223" spans="1:2" x14ac:dyDescent="0.25">
      <c r="A223" s="120" t="s">
        <v>869</v>
      </c>
      <c r="B223" s="121" t="s">
        <v>870</v>
      </c>
    </row>
    <row r="224" spans="1:2" x14ac:dyDescent="0.25">
      <c r="A224" s="120" t="s">
        <v>871</v>
      </c>
      <c r="B224" s="121" t="s">
        <v>872</v>
      </c>
    </row>
    <row r="225" spans="1:2" x14ac:dyDescent="0.25">
      <c r="A225" s="120" t="s">
        <v>873</v>
      </c>
      <c r="B225" s="121" t="s">
        <v>874</v>
      </c>
    </row>
    <row r="226" spans="1:2" x14ac:dyDescent="0.25">
      <c r="A226" s="120" t="s">
        <v>875</v>
      </c>
      <c r="B226" s="121" t="s">
        <v>876</v>
      </c>
    </row>
    <row r="227" spans="1:2" x14ac:dyDescent="0.25">
      <c r="A227" s="120" t="s">
        <v>877</v>
      </c>
      <c r="B227" s="121" t="s">
        <v>878</v>
      </c>
    </row>
    <row r="228" spans="1:2" ht="30" x14ac:dyDescent="0.25">
      <c r="A228" s="120" t="s">
        <v>879</v>
      </c>
      <c r="B228" s="121" t="s">
        <v>880</v>
      </c>
    </row>
    <row r="229" spans="1:2" x14ac:dyDescent="0.25">
      <c r="A229" s="120" t="s">
        <v>881</v>
      </c>
      <c r="B229" s="121" t="s">
        <v>882</v>
      </c>
    </row>
    <row r="230" spans="1:2" x14ac:dyDescent="0.25">
      <c r="A230" s="120" t="s">
        <v>883</v>
      </c>
      <c r="B230" s="121" t="s">
        <v>884</v>
      </c>
    </row>
    <row r="231" spans="1:2" x14ac:dyDescent="0.25">
      <c r="A231" s="120" t="s">
        <v>885</v>
      </c>
      <c r="B231" s="121" t="s">
        <v>886</v>
      </c>
    </row>
    <row r="232" spans="1:2" ht="30" x14ac:dyDescent="0.25">
      <c r="A232" s="120" t="s">
        <v>887</v>
      </c>
      <c r="B232" s="121" t="s">
        <v>888</v>
      </c>
    </row>
    <row r="233" spans="1:2" ht="30" x14ac:dyDescent="0.25">
      <c r="A233" s="120" t="s">
        <v>889</v>
      </c>
      <c r="B233" s="121" t="s">
        <v>890</v>
      </c>
    </row>
    <row r="234" spans="1:2" ht="30" x14ac:dyDescent="0.25">
      <c r="A234" s="120" t="s">
        <v>891</v>
      </c>
      <c r="B234" s="121" t="s">
        <v>892</v>
      </c>
    </row>
    <row r="235" spans="1:2" x14ac:dyDescent="0.25">
      <c r="A235" s="120" t="s">
        <v>893</v>
      </c>
      <c r="B235" s="121" t="s">
        <v>894</v>
      </c>
    </row>
    <row r="236" spans="1:2" x14ac:dyDescent="0.25">
      <c r="A236" s="120" t="s">
        <v>895</v>
      </c>
      <c r="B236" s="121" t="s">
        <v>896</v>
      </c>
    </row>
    <row r="237" spans="1:2" ht="30" x14ac:dyDescent="0.25">
      <c r="A237" s="120" t="s">
        <v>897</v>
      </c>
      <c r="B237" s="121" t="s">
        <v>898</v>
      </c>
    </row>
    <row r="238" spans="1:2" x14ac:dyDescent="0.25">
      <c r="A238" s="120" t="s">
        <v>899</v>
      </c>
      <c r="B238" s="121" t="s">
        <v>900</v>
      </c>
    </row>
    <row r="239" spans="1:2" x14ac:dyDescent="0.25">
      <c r="A239" s="120" t="s">
        <v>901</v>
      </c>
      <c r="B239" s="121" t="s">
        <v>902</v>
      </c>
    </row>
    <row r="240" spans="1:2" x14ac:dyDescent="0.25">
      <c r="A240" s="120" t="s">
        <v>903</v>
      </c>
      <c r="B240" s="121" t="s">
        <v>904</v>
      </c>
    </row>
    <row r="241" spans="1:2" x14ac:dyDescent="0.25">
      <c r="A241" s="120" t="s">
        <v>905</v>
      </c>
      <c r="B241" s="121" t="s">
        <v>906</v>
      </c>
    </row>
    <row r="242" spans="1:2" x14ac:dyDescent="0.25">
      <c r="A242" s="120" t="s">
        <v>907</v>
      </c>
      <c r="B242" s="121" t="s">
        <v>908</v>
      </c>
    </row>
    <row r="243" spans="1:2" x14ac:dyDescent="0.25">
      <c r="A243" s="120" t="s">
        <v>909</v>
      </c>
      <c r="B243" s="121" t="s">
        <v>910</v>
      </c>
    </row>
    <row r="244" spans="1:2" x14ac:dyDescent="0.25">
      <c r="A244" s="120" t="s">
        <v>911</v>
      </c>
      <c r="B244" s="121" t="s">
        <v>912</v>
      </c>
    </row>
    <row r="245" spans="1:2" x14ac:dyDescent="0.25">
      <c r="A245" s="120" t="s">
        <v>913</v>
      </c>
      <c r="B245" s="121" t="s">
        <v>914</v>
      </c>
    </row>
    <row r="246" spans="1:2" x14ac:dyDescent="0.25">
      <c r="A246" s="120" t="s">
        <v>915</v>
      </c>
      <c r="B246" s="121" t="s">
        <v>916</v>
      </c>
    </row>
    <row r="247" spans="1:2" x14ac:dyDescent="0.25">
      <c r="A247" s="120" t="s">
        <v>917</v>
      </c>
      <c r="B247" s="121" t="s">
        <v>918</v>
      </c>
    </row>
    <row r="248" spans="1:2" x14ac:dyDescent="0.25">
      <c r="A248" s="120" t="s">
        <v>919</v>
      </c>
      <c r="B248" s="121" t="s">
        <v>920</v>
      </c>
    </row>
    <row r="249" spans="1:2" ht="30" x14ac:dyDescent="0.25">
      <c r="A249" s="120" t="s">
        <v>921</v>
      </c>
      <c r="B249" s="121" t="s">
        <v>922</v>
      </c>
    </row>
    <row r="250" spans="1:2" ht="30" x14ac:dyDescent="0.25">
      <c r="A250" s="120" t="s">
        <v>923</v>
      </c>
      <c r="B250" s="121" t="s">
        <v>924</v>
      </c>
    </row>
    <row r="251" spans="1:2" x14ac:dyDescent="0.25">
      <c r="A251" s="120" t="s">
        <v>925</v>
      </c>
      <c r="B251" s="121" t="s">
        <v>926</v>
      </c>
    </row>
    <row r="252" spans="1:2" x14ac:dyDescent="0.25">
      <c r="A252" s="120" t="s">
        <v>927</v>
      </c>
      <c r="B252" s="121" t="s">
        <v>928</v>
      </c>
    </row>
    <row r="253" spans="1:2" x14ac:dyDescent="0.25">
      <c r="A253" s="120" t="s">
        <v>929</v>
      </c>
      <c r="B253" s="121" t="s">
        <v>930</v>
      </c>
    </row>
    <row r="254" spans="1:2" x14ac:dyDescent="0.25">
      <c r="A254" s="120" t="s">
        <v>931</v>
      </c>
      <c r="B254" s="121" t="s">
        <v>932</v>
      </c>
    </row>
    <row r="255" spans="1:2" x14ac:dyDescent="0.25">
      <c r="A255" s="120" t="s">
        <v>933</v>
      </c>
      <c r="B255" s="121" t="s">
        <v>934</v>
      </c>
    </row>
    <row r="256" spans="1:2" x14ac:dyDescent="0.25">
      <c r="A256" s="120" t="s">
        <v>935</v>
      </c>
      <c r="B256" s="121" t="s">
        <v>936</v>
      </c>
    </row>
    <row r="257" spans="1:2" x14ac:dyDescent="0.25">
      <c r="A257" s="120" t="s">
        <v>937</v>
      </c>
      <c r="B257" s="121" t="s">
        <v>938</v>
      </c>
    </row>
    <row r="258" spans="1:2" x14ac:dyDescent="0.25">
      <c r="A258" s="120" t="s">
        <v>939</v>
      </c>
      <c r="B258" s="121" t="s">
        <v>940</v>
      </c>
    </row>
    <row r="259" spans="1:2" x14ac:dyDescent="0.25">
      <c r="A259" s="120" t="s">
        <v>941</v>
      </c>
      <c r="B259" s="121" t="s">
        <v>942</v>
      </c>
    </row>
    <row r="260" spans="1:2" x14ac:dyDescent="0.25">
      <c r="A260" s="120" t="s">
        <v>943</v>
      </c>
      <c r="B260" s="121" t="s">
        <v>944</v>
      </c>
    </row>
    <row r="261" spans="1:2" x14ac:dyDescent="0.25">
      <c r="A261" s="120" t="s">
        <v>945</v>
      </c>
      <c r="B261" s="121" t="s">
        <v>946</v>
      </c>
    </row>
    <row r="262" spans="1:2" x14ac:dyDescent="0.25">
      <c r="A262" s="120" t="s">
        <v>947</v>
      </c>
      <c r="B262" s="121" t="s">
        <v>948</v>
      </c>
    </row>
    <row r="263" spans="1:2" x14ac:dyDescent="0.25">
      <c r="A263" s="120" t="s">
        <v>949</v>
      </c>
      <c r="B263" s="121" t="s">
        <v>950</v>
      </c>
    </row>
    <row r="264" spans="1:2" x14ac:dyDescent="0.25">
      <c r="A264" s="120" t="s">
        <v>951</v>
      </c>
      <c r="B264" s="121" t="s">
        <v>952</v>
      </c>
    </row>
    <row r="265" spans="1:2" x14ac:dyDescent="0.25">
      <c r="A265" s="120" t="s">
        <v>953</v>
      </c>
      <c r="B265" s="121" t="s">
        <v>954</v>
      </c>
    </row>
    <row r="266" spans="1:2" ht="30" x14ac:dyDescent="0.25">
      <c r="A266" s="120" t="s">
        <v>955</v>
      </c>
      <c r="B266" s="121" t="s">
        <v>956</v>
      </c>
    </row>
    <row r="267" spans="1:2" x14ac:dyDescent="0.25">
      <c r="A267" s="120" t="s">
        <v>957</v>
      </c>
      <c r="B267" s="121" t="s">
        <v>958</v>
      </c>
    </row>
    <row r="268" spans="1:2" x14ac:dyDescent="0.25">
      <c r="A268" s="120" t="s">
        <v>959</v>
      </c>
      <c r="B268" s="121" t="s">
        <v>960</v>
      </c>
    </row>
    <row r="269" spans="1:2" x14ac:dyDescent="0.25">
      <c r="A269" s="120" t="s">
        <v>961</v>
      </c>
      <c r="B269" s="121" t="s">
        <v>962</v>
      </c>
    </row>
    <row r="270" spans="1:2" x14ac:dyDescent="0.25">
      <c r="A270" s="120" t="s">
        <v>963</v>
      </c>
      <c r="B270" s="121" t="s">
        <v>964</v>
      </c>
    </row>
    <row r="271" spans="1:2" ht="30" x14ac:dyDescent="0.25">
      <c r="A271" s="120" t="s">
        <v>965</v>
      </c>
      <c r="B271" s="121" t="s">
        <v>966</v>
      </c>
    </row>
    <row r="272" spans="1:2" ht="30" x14ac:dyDescent="0.25">
      <c r="A272" s="120" t="s">
        <v>967</v>
      </c>
      <c r="B272" s="121" t="s">
        <v>968</v>
      </c>
    </row>
    <row r="273" spans="1:2" ht="30" x14ac:dyDescent="0.25">
      <c r="A273" s="120" t="s">
        <v>969</v>
      </c>
      <c r="B273" s="121" t="s">
        <v>970</v>
      </c>
    </row>
    <row r="274" spans="1:2" ht="30" x14ac:dyDescent="0.25">
      <c r="A274" s="120" t="s">
        <v>971</v>
      </c>
      <c r="B274" s="121" t="s">
        <v>972</v>
      </c>
    </row>
    <row r="275" spans="1:2" ht="30" x14ac:dyDescent="0.25">
      <c r="A275" s="120" t="s">
        <v>973</v>
      </c>
      <c r="B275" s="121" t="s">
        <v>974</v>
      </c>
    </row>
    <row r="276" spans="1:2" ht="30" x14ac:dyDescent="0.25">
      <c r="A276" s="120" t="s">
        <v>975</v>
      </c>
      <c r="B276" s="121" t="s">
        <v>976</v>
      </c>
    </row>
    <row r="277" spans="1:2" x14ac:dyDescent="0.25">
      <c r="A277" s="120" t="s">
        <v>977</v>
      </c>
      <c r="B277" s="121" t="s">
        <v>978</v>
      </c>
    </row>
    <row r="278" spans="1:2" ht="30" x14ac:dyDescent="0.25">
      <c r="A278" s="120" t="s">
        <v>979</v>
      </c>
      <c r="B278" s="121" t="s">
        <v>980</v>
      </c>
    </row>
    <row r="279" spans="1:2" x14ac:dyDescent="0.25">
      <c r="A279" s="120" t="s">
        <v>981</v>
      </c>
      <c r="B279" s="121" t="s">
        <v>982</v>
      </c>
    </row>
    <row r="280" spans="1:2" x14ac:dyDescent="0.25">
      <c r="A280" s="120" t="s">
        <v>983</v>
      </c>
      <c r="B280" s="121" t="s">
        <v>984</v>
      </c>
    </row>
    <row r="281" spans="1:2" x14ac:dyDescent="0.25">
      <c r="A281" s="120" t="s">
        <v>985</v>
      </c>
      <c r="B281" s="121" t="s">
        <v>986</v>
      </c>
    </row>
    <row r="282" spans="1:2" x14ac:dyDescent="0.25">
      <c r="A282" s="120" t="s">
        <v>987</v>
      </c>
      <c r="B282" s="121" t="s">
        <v>988</v>
      </c>
    </row>
    <row r="283" spans="1:2" x14ac:dyDescent="0.25">
      <c r="A283" s="120" t="s">
        <v>989</v>
      </c>
      <c r="B283" s="121" t="s">
        <v>990</v>
      </c>
    </row>
    <row r="284" spans="1:2" x14ac:dyDescent="0.25">
      <c r="A284" s="120" t="s">
        <v>991</v>
      </c>
      <c r="B284" s="121" t="s">
        <v>992</v>
      </c>
    </row>
    <row r="285" spans="1:2" ht="30" x14ac:dyDescent="0.25">
      <c r="A285" s="120" t="s">
        <v>993</v>
      </c>
      <c r="B285" s="121" t="s">
        <v>994</v>
      </c>
    </row>
    <row r="286" spans="1:2" ht="30" x14ac:dyDescent="0.25">
      <c r="A286" s="120" t="s">
        <v>995</v>
      </c>
      <c r="B286" s="121" t="s">
        <v>996</v>
      </c>
    </row>
    <row r="287" spans="1:2" x14ac:dyDescent="0.25">
      <c r="A287" s="120" t="s">
        <v>997</v>
      </c>
      <c r="B287" s="121" t="s">
        <v>998</v>
      </c>
    </row>
    <row r="288" spans="1:2" x14ac:dyDescent="0.25">
      <c r="A288" s="120" t="s">
        <v>999</v>
      </c>
      <c r="B288" s="121" t="s">
        <v>1000</v>
      </c>
    </row>
    <row r="289" spans="1:2" x14ac:dyDescent="0.25">
      <c r="A289" s="120" t="s">
        <v>1001</v>
      </c>
      <c r="B289" s="121" t="s">
        <v>1002</v>
      </c>
    </row>
    <row r="290" spans="1:2" x14ac:dyDescent="0.25">
      <c r="A290" s="120" t="s">
        <v>1003</v>
      </c>
      <c r="B290" s="121" t="s">
        <v>1004</v>
      </c>
    </row>
    <row r="291" spans="1:2" x14ac:dyDescent="0.25">
      <c r="A291" s="120" t="s">
        <v>1005</v>
      </c>
      <c r="B291" s="121" t="s">
        <v>1006</v>
      </c>
    </row>
    <row r="292" spans="1:2" x14ac:dyDescent="0.25">
      <c r="A292" s="120" t="s">
        <v>1007</v>
      </c>
      <c r="B292" s="121" t="s">
        <v>1008</v>
      </c>
    </row>
    <row r="293" spans="1:2" ht="45" x14ac:dyDescent="0.25">
      <c r="A293" s="120" t="s">
        <v>1009</v>
      </c>
      <c r="B293" s="121" t="s">
        <v>1010</v>
      </c>
    </row>
    <row r="294" spans="1:2" x14ac:dyDescent="0.25">
      <c r="A294" s="120" t="s">
        <v>1011</v>
      </c>
      <c r="B294" s="121" t="s">
        <v>1012</v>
      </c>
    </row>
    <row r="295" spans="1:2" x14ac:dyDescent="0.25">
      <c r="A295" s="120" t="s">
        <v>1013</v>
      </c>
      <c r="B295" s="121" t="s">
        <v>1014</v>
      </c>
    </row>
    <row r="296" spans="1:2" x14ac:dyDescent="0.25">
      <c r="A296" s="120" t="s">
        <v>1015</v>
      </c>
      <c r="B296" s="121" t="s">
        <v>1016</v>
      </c>
    </row>
    <row r="297" spans="1:2" x14ac:dyDescent="0.25">
      <c r="A297" s="120" t="s">
        <v>1017</v>
      </c>
      <c r="B297" s="121" t="s">
        <v>1018</v>
      </c>
    </row>
    <row r="298" spans="1:2" x14ac:dyDescent="0.25">
      <c r="A298" s="120" t="s">
        <v>1019</v>
      </c>
      <c r="B298" s="121" t="s">
        <v>1020</v>
      </c>
    </row>
    <row r="299" spans="1:2" x14ac:dyDescent="0.25">
      <c r="A299" s="120" t="s">
        <v>1021</v>
      </c>
      <c r="B299" s="121" t="s">
        <v>1022</v>
      </c>
    </row>
    <row r="300" spans="1:2" x14ac:dyDescent="0.25">
      <c r="A300" s="120" t="s">
        <v>1023</v>
      </c>
      <c r="B300" s="121" t="s">
        <v>1024</v>
      </c>
    </row>
    <row r="301" spans="1:2" x14ac:dyDescent="0.25">
      <c r="A301" s="120" t="s">
        <v>1025</v>
      </c>
      <c r="B301" s="121" t="s">
        <v>1026</v>
      </c>
    </row>
    <row r="302" spans="1:2" ht="30" x14ac:dyDescent="0.25">
      <c r="A302" s="120" t="s">
        <v>1027</v>
      </c>
      <c r="B302" s="121" t="s">
        <v>1028</v>
      </c>
    </row>
    <row r="303" spans="1:2" x14ac:dyDescent="0.25">
      <c r="A303" s="120" t="s">
        <v>1029</v>
      </c>
      <c r="B303" s="121" t="s">
        <v>1030</v>
      </c>
    </row>
    <row r="304" spans="1:2" ht="30" x14ac:dyDescent="0.25">
      <c r="A304" s="120" t="s">
        <v>1031</v>
      </c>
      <c r="B304" s="121" t="s">
        <v>1032</v>
      </c>
    </row>
    <row r="305" spans="1:2" ht="30" x14ac:dyDescent="0.25">
      <c r="A305" s="120" t="s">
        <v>1033</v>
      </c>
      <c r="B305" s="121" t="s">
        <v>1034</v>
      </c>
    </row>
    <row r="306" spans="1:2" ht="30" x14ac:dyDescent="0.25">
      <c r="A306" s="120" t="s">
        <v>1035</v>
      </c>
      <c r="B306" s="121" t="s">
        <v>1036</v>
      </c>
    </row>
    <row r="307" spans="1:2" ht="30" x14ac:dyDescent="0.25">
      <c r="A307" s="120" t="s">
        <v>1037</v>
      </c>
      <c r="B307" s="121" t="s">
        <v>1038</v>
      </c>
    </row>
    <row r="308" spans="1:2" ht="30" x14ac:dyDescent="0.25">
      <c r="A308" s="120" t="s">
        <v>1039</v>
      </c>
      <c r="B308" s="121" t="s">
        <v>1040</v>
      </c>
    </row>
    <row r="309" spans="1:2" ht="60" x14ac:dyDescent="0.25">
      <c r="A309" s="120" t="s">
        <v>1041</v>
      </c>
      <c r="B309" s="121" t="s">
        <v>1042</v>
      </c>
    </row>
    <row r="310" spans="1:2" x14ac:dyDescent="0.25">
      <c r="A310" s="120" t="s">
        <v>1043</v>
      </c>
      <c r="B310" s="121" t="s">
        <v>1044</v>
      </c>
    </row>
    <row r="311" spans="1:2" ht="30" x14ac:dyDescent="0.25">
      <c r="A311" s="120" t="s">
        <v>1045</v>
      </c>
      <c r="B311" s="121" t="s">
        <v>1046</v>
      </c>
    </row>
    <row r="312" spans="1:2" ht="30" x14ac:dyDescent="0.25">
      <c r="A312" s="120" t="s">
        <v>1047</v>
      </c>
      <c r="B312" s="121" t="s">
        <v>1048</v>
      </c>
    </row>
    <row r="313" spans="1:2" ht="30" x14ac:dyDescent="0.25">
      <c r="A313" s="120" t="s">
        <v>1049</v>
      </c>
      <c r="B313" s="121" t="s">
        <v>1050</v>
      </c>
    </row>
    <row r="314" spans="1:2" x14ac:dyDescent="0.25">
      <c r="A314" s="120" t="s">
        <v>1051</v>
      </c>
      <c r="B314" s="121" t="s">
        <v>1052</v>
      </c>
    </row>
    <row r="315" spans="1:2" x14ac:dyDescent="0.25">
      <c r="A315" s="120" t="s">
        <v>1053</v>
      </c>
      <c r="B315" s="121" t="s">
        <v>1054</v>
      </c>
    </row>
    <row r="316" spans="1:2" ht="30" x14ac:dyDescent="0.25">
      <c r="A316" s="120" t="s">
        <v>1055</v>
      </c>
      <c r="B316" s="121" t="s">
        <v>1056</v>
      </c>
    </row>
    <row r="317" spans="1:2" x14ac:dyDescent="0.25">
      <c r="A317" s="120" t="s">
        <v>1057</v>
      </c>
      <c r="B317" s="121" t="s">
        <v>1058</v>
      </c>
    </row>
    <row r="318" spans="1:2" x14ac:dyDescent="0.25">
      <c r="A318" s="120" t="s">
        <v>1059</v>
      </c>
      <c r="B318" s="121" t="s">
        <v>1060</v>
      </c>
    </row>
    <row r="319" spans="1:2" ht="30" x14ac:dyDescent="0.25">
      <c r="A319" s="120" t="s">
        <v>1061</v>
      </c>
      <c r="B319" s="121" t="s">
        <v>1062</v>
      </c>
    </row>
    <row r="320" spans="1:2" x14ac:dyDescent="0.25">
      <c r="A320" s="120" t="s">
        <v>1063</v>
      </c>
      <c r="B320" s="121" t="s">
        <v>1064</v>
      </c>
    </row>
    <row r="321" spans="1:2" ht="30" x14ac:dyDescent="0.25">
      <c r="A321" s="120" t="s">
        <v>1065</v>
      </c>
      <c r="B321" s="121" t="s">
        <v>1066</v>
      </c>
    </row>
    <row r="322" spans="1:2" x14ac:dyDescent="0.25">
      <c r="A322" s="120" t="s">
        <v>1067</v>
      </c>
      <c r="B322" s="121" t="s">
        <v>1068</v>
      </c>
    </row>
    <row r="323" spans="1:2" x14ac:dyDescent="0.25">
      <c r="A323" s="120" t="s">
        <v>1069</v>
      </c>
      <c r="B323" s="121" t="s">
        <v>1070</v>
      </c>
    </row>
    <row r="324" spans="1:2" x14ac:dyDescent="0.25">
      <c r="A324" s="120" t="s">
        <v>1071</v>
      </c>
      <c r="B324" s="121" t="s">
        <v>1072</v>
      </c>
    </row>
    <row r="325" spans="1:2" x14ac:dyDescent="0.25">
      <c r="A325" s="120" t="s">
        <v>1073</v>
      </c>
      <c r="B325" s="121" t="s">
        <v>1074</v>
      </c>
    </row>
    <row r="326" spans="1:2" ht="30" x14ac:dyDescent="0.25">
      <c r="A326" s="120" t="s">
        <v>1075</v>
      </c>
      <c r="B326" s="121" t="s">
        <v>1076</v>
      </c>
    </row>
    <row r="327" spans="1:2" x14ac:dyDescent="0.25">
      <c r="A327" s="120" t="s">
        <v>1077</v>
      </c>
      <c r="B327" s="121" t="s">
        <v>1078</v>
      </c>
    </row>
    <row r="328" spans="1:2" x14ac:dyDescent="0.25">
      <c r="A328" s="120" t="s">
        <v>1079</v>
      </c>
      <c r="B328" s="121" t="s">
        <v>1080</v>
      </c>
    </row>
    <row r="329" spans="1:2" x14ac:dyDescent="0.25">
      <c r="A329" s="120" t="s">
        <v>1081</v>
      </c>
      <c r="B329" s="121" t="s">
        <v>1082</v>
      </c>
    </row>
    <row r="330" spans="1:2" ht="30" x14ac:dyDescent="0.25">
      <c r="A330" s="120" t="s">
        <v>1083</v>
      </c>
      <c r="B330" s="121" t="s">
        <v>1084</v>
      </c>
    </row>
    <row r="331" spans="1:2" ht="30" x14ac:dyDescent="0.25">
      <c r="A331" s="120" t="s">
        <v>1085</v>
      </c>
      <c r="B331" s="121" t="s">
        <v>1086</v>
      </c>
    </row>
    <row r="332" spans="1:2" ht="30" x14ac:dyDescent="0.25">
      <c r="A332" s="120" t="s">
        <v>1087</v>
      </c>
      <c r="B332" s="121" t="s">
        <v>1088</v>
      </c>
    </row>
    <row r="333" spans="1:2" x14ac:dyDescent="0.25">
      <c r="A333" s="120" t="s">
        <v>1089</v>
      </c>
      <c r="B333" s="121" t="s">
        <v>1090</v>
      </c>
    </row>
    <row r="334" spans="1:2" ht="30" x14ac:dyDescent="0.25">
      <c r="A334" s="120" t="s">
        <v>1091</v>
      </c>
      <c r="B334" s="121" t="s">
        <v>1092</v>
      </c>
    </row>
    <row r="335" spans="1:2" ht="30" x14ac:dyDescent="0.25">
      <c r="A335" s="120" t="s">
        <v>1093</v>
      </c>
      <c r="B335" s="121" t="s">
        <v>1094</v>
      </c>
    </row>
    <row r="336" spans="1:2" ht="30" x14ac:dyDescent="0.25">
      <c r="A336" s="120" t="s">
        <v>1095</v>
      </c>
      <c r="B336" s="121" t="s">
        <v>1096</v>
      </c>
    </row>
    <row r="337" spans="1:2" x14ac:dyDescent="0.25">
      <c r="A337" s="120" t="s">
        <v>1097</v>
      </c>
      <c r="B337" s="121" t="s">
        <v>1098</v>
      </c>
    </row>
    <row r="338" spans="1:2" x14ac:dyDescent="0.25">
      <c r="A338" s="120" t="s">
        <v>1099</v>
      </c>
      <c r="B338" s="121" t="s">
        <v>1100</v>
      </c>
    </row>
    <row r="339" spans="1:2" x14ac:dyDescent="0.25">
      <c r="A339" s="120" t="s">
        <v>1101</v>
      </c>
      <c r="B339" s="121" t="s">
        <v>1102</v>
      </c>
    </row>
    <row r="340" spans="1:2" ht="30" x14ac:dyDescent="0.25">
      <c r="A340" s="120" t="s">
        <v>1103</v>
      </c>
      <c r="B340" s="121" t="s">
        <v>1104</v>
      </c>
    </row>
    <row r="341" spans="1:2" x14ac:dyDescent="0.25">
      <c r="A341" s="120" t="s">
        <v>1105</v>
      </c>
      <c r="B341" s="121" t="s">
        <v>1106</v>
      </c>
    </row>
    <row r="342" spans="1:2" x14ac:dyDescent="0.25">
      <c r="A342" s="120" t="s">
        <v>1107</v>
      </c>
      <c r="B342" s="121" t="s">
        <v>1108</v>
      </c>
    </row>
    <row r="343" spans="1:2" x14ac:dyDescent="0.25">
      <c r="A343" s="120" t="s">
        <v>1109</v>
      </c>
      <c r="B343" s="121" t="s">
        <v>1110</v>
      </c>
    </row>
    <row r="344" spans="1:2" x14ac:dyDescent="0.25">
      <c r="A344" s="120" t="s">
        <v>1111</v>
      </c>
      <c r="B344" s="121" t="s">
        <v>1112</v>
      </c>
    </row>
    <row r="345" spans="1:2" x14ac:dyDescent="0.25">
      <c r="A345" s="120" t="s">
        <v>1113</v>
      </c>
      <c r="B345" s="121" t="s">
        <v>1114</v>
      </c>
    </row>
    <row r="346" spans="1:2" ht="30" x14ac:dyDescent="0.25">
      <c r="A346" s="120" t="s">
        <v>1115</v>
      </c>
      <c r="B346" s="121" t="s">
        <v>1116</v>
      </c>
    </row>
    <row r="347" spans="1:2" x14ac:dyDescent="0.25">
      <c r="A347" s="120" t="s">
        <v>1117</v>
      </c>
      <c r="B347" s="121" t="s">
        <v>1118</v>
      </c>
    </row>
    <row r="348" spans="1:2" ht="30" x14ac:dyDescent="0.25">
      <c r="A348" s="120" t="s">
        <v>1119</v>
      </c>
      <c r="B348" s="121" t="s">
        <v>1120</v>
      </c>
    </row>
    <row r="349" spans="1:2" x14ac:dyDescent="0.25">
      <c r="A349" s="120" t="s">
        <v>1121</v>
      </c>
      <c r="B349" s="121" t="s">
        <v>1122</v>
      </c>
    </row>
    <row r="350" spans="1:2" ht="30" x14ac:dyDescent="0.25">
      <c r="A350" s="120" t="s">
        <v>1123</v>
      </c>
      <c r="B350" s="121" t="s">
        <v>1124</v>
      </c>
    </row>
    <row r="351" spans="1:2" x14ac:dyDescent="0.25">
      <c r="A351" s="120" t="s">
        <v>1125</v>
      </c>
      <c r="B351" s="121" t="s">
        <v>1126</v>
      </c>
    </row>
    <row r="352" spans="1:2" ht="45" x14ac:dyDescent="0.25">
      <c r="A352" s="120" t="s">
        <v>1127</v>
      </c>
      <c r="B352" s="121" t="s">
        <v>1128</v>
      </c>
    </row>
    <row r="353" spans="1:2" ht="30" x14ac:dyDescent="0.25">
      <c r="A353" s="120" t="s">
        <v>1129</v>
      </c>
      <c r="B353" s="121" t="s">
        <v>1130</v>
      </c>
    </row>
    <row r="354" spans="1:2" ht="30" x14ac:dyDescent="0.25">
      <c r="A354" s="120" t="s">
        <v>1131</v>
      </c>
      <c r="B354" s="121" t="s">
        <v>1132</v>
      </c>
    </row>
    <row r="355" spans="1:2" ht="30" x14ac:dyDescent="0.25">
      <c r="A355" s="120" t="s">
        <v>1133</v>
      </c>
      <c r="B355" s="121" t="s">
        <v>1134</v>
      </c>
    </row>
    <row r="356" spans="1:2" ht="30" x14ac:dyDescent="0.25">
      <c r="A356" s="120" t="s">
        <v>1135</v>
      </c>
      <c r="B356" s="121" t="s">
        <v>1136</v>
      </c>
    </row>
    <row r="357" spans="1:2" ht="30" x14ac:dyDescent="0.25">
      <c r="A357" s="120" t="s">
        <v>1137</v>
      </c>
      <c r="B357" s="121" t="s">
        <v>1138</v>
      </c>
    </row>
    <row r="358" spans="1:2" ht="30" x14ac:dyDescent="0.25">
      <c r="A358" s="120" t="s">
        <v>1139</v>
      </c>
      <c r="B358" s="121" t="s">
        <v>1140</v>
      </c>
    </row>
    <row r="359" spans="1:2" ht="30" x14ac:dyDescent="0.25">
      <c r="A359" s="120" t="s">
        <v>1141</v>
      </c>
      <c r="B359" s="121" t="s">
        <v>1142</v>
      </c>
    </row>
    <row r="360" spans="1:2" x14ac:dyDescent="0.25">
      <c r="A360" s="120" t="s">
        <v>1143</v>
      </c>
      <c r="B360" s="121" t="s">
        <v>1144</v>
      </c>
    </row>
    <row r="361" spans="1:2" ht="30" x14ac:dyDescent="0.25">
      <c r="A361" s="120" t="s">
        <v>1145</v>
      </c>
      <c r="B361" s="121" t="s">
        <v>1146</v>
      </c>
    </row>
    <row r="362" spans="1:2" ht="30" x14ac:dyDescent="0.25">
      <c r="A362" s="120" t="s">
        <v>1147</v>
      </c>
      <c r="B362" s="121" t="s">
        <v>1148</v>
      </c>
    </row>
    <row r="363" spans="1:2" x14ac:dyDescent="0.25">
      <c r="A363" s="120" t="s">
        <v>1149</v>
      </c>
      <c r="B363" s="121" t="s">
        <v>1150</v>
      </c>
    </row>
    <row r="364" spans="1:2" ht="30" x14ac:dyDescent="0.25">
      <c r="A364" s="120" t="s">
        <v>1151</v>
      </c>
      <c r="B364" s="121" t="s">
        <v>1152</v>
      </c>
    </row>
    <row r="365" spans="1:2" ht="30" x14ac:dyDescent="0.25">
      <c r="A365" s="120" t="s">
        <v>1153</v>
      </c>
      <c r="B365" s="121" t="s">
        <v>1154</v>
      </c>
    </row>
    <row r="366" spans="1:2" ht="30" x14ac:dyDescent="0.25">
      <c r="A366" s="120" t="s">
        <v>1155</v>
      </c>
      <c r="B366" s="121" t="s">
        <v>1156</v>
      </c>
    </row>
    <row r="367" spans="1:2" ht="30" x14ac:dyDescent="0.25">
      <c r="A367" s="120" t="s">
        <v>1157</v>
      </c>
      <c r="B367" s="121" t="s">
        <v>1158</v>
      </c>
    </row>
    <row r="368" spans="1:2" ht="30" x14ac:dyDescent="0.25">
      <c r="A368" s="120" t="s">
        <v>1159</v>
      </c>
      <c r="B368" s="121" t="s">
        <v>1160</v>
      </c>
    </row>
    <row r="369" spans="1:2" ht="45" x14ac:dyDescent="0.25">
      <c r="A369" s="120" t="s">
        <v>1161</v>
      </c>
      <c r="B369" s="121" t="s">
        <v>1162</v>
      </c>
    </row>
    <row r="370" spans="1:2" ht="30" x14ac:dyDescent="0.25">
      <c r="A370" s="120" t="s">
        <v>1163</v>
      </c>
      <c r="B370" s="121" t="s">
        <v>1164</v>
      </c>
    </row>
    <row r="371" spans="1:2" ht="30" x14ac:dyDescent="0.25">
      <c r="A371" s="120" t="s">
        <v>1165</v>
      </c>
      <c r="B371" s="121" t="s">
        <v>1166</v>
      </c>
    </row>
    <row r="372" spans="1:2" ht="30" x14ac:dyDescent="0.25">
      <c r="A372" s="120" t="s">
        <v>1167</v>
      </c>
      <c r="B372" s="121" t="s">
        <v>1168</v>
      </c>
    </row>
    <row r="373" spans="1:2" ht="30" x14ac:dyDescent="0.25">
      <c r="A373" s="120" t="s">
        <v>1169</v>
      </c>
      <c r="B373" s="121" t="s">
        <v>1170</v>
      </c>
    </row>
    <row r="374" spans="1:2" ht="30" x14ac:dyDescent="0.25">
      <c r="A374" s="120" t="s">
        <v>1171</v>
      </c>
      <c r="B374" s="121" t="s">
        <v>1172</v>
      </c>
    </row>
    <row r="375" spans="1:2" ht="30" x14ac:dyDescent="0.25">
      <c r="A375" s="120" t="s">
        <v>1173</v>
      </c>
      <c r="B375" s="121" t="s">
        <v>1174</v>
      </c>
    </row>
    <row r="376" spans="1:2" ht="30" x14ac:dyDescent="0.25">
      <c r="A376" s="120" t="s">
        <v>1175</v>
      </c>
      <c r="B376" s="121" t="s">
        <v>1176</v>
      </c>
    </row>
    <row r="377" spans="1:2" ht="30" x14ac:dyDescent="0.25">
      <c r="A377" s="120" t="s">
        <v>1177</v>
      </c>
      <c r="B377" s="121" t="s">
        <v>1178</v>
      </c>
    </row>
    <row r="378" spans="1:2" ht="30" x14ac:dyDescent="0.25">
      <c r="A378" s="120" t="s">
        <v>1179</v>
      </c>
      <c r="B378" s="121" t="s">
        <v>1180</v>
      </c>
    </row>
    <row r="379" spans="1:2" ht="45" x14ac:dyDescent="0.25">
      <c r="A379" s="120" t="s">
        <v>1181</v>
      </c>
      <c r="B379" s="121" t="s">
        <v>1182</v>
      </c>
    </row>
    <row r="380" spans="1:2" ht="30" x14ac:dyDescent="0.25">
      <c r="A380" s="120" t="s">
        <v>1183</v>
      </c>
      <c r="B380" s="121" t="s">
        <v>1184</v>
      </c>
    </row>
    <row r="381" spans="1:2" x14ac:dyDescent="0.25">
      <c r="A381" s="120" t="s">
        <v>1185</v>
      </c>
      <c r="B381" s="121" t="s">
        <v>1186</v>
      </c>
    </row>
    <row r="382" spans="1:2" ht="30" x14ac:dyDescent="0.25">
      <c r="A382" s="120" t="s">
        <v>1187</v>
      </c>
      <c r="B382" s="121" t="s">
        <v>1188</v>
      </c>
    </row>
    <row r="383" spans="1:2" ht="30" x14ac:dyDescent="0.25">
      <c r="A383" s="120" t="s">
        <v>1189</v>
      </c>
      <c r="B383" s="121" t="s">
        <v>1190</v>
      </c>
    </row>
    <row r="384" spans="1:2" x14ac:dyDescent="0.25">
      <c r="A384" s="120" t="s">
        <v>1191</v>
      </c>
      <c r="B384" s="121" t="s">
        <v>1192</v>
      </c>
    </row>
    <row r="385" spans="1:2" ht="30" x14ac:dyDescent="0.25">
      <c r="A385" s="120" t="s">
        <v>1193</v>
      </c>
      <c r="B385" s="121" t="s">
        <v>1194</v>
      </c>
    </row>
    <row r="386" spans="1:2" x14ac:dyDescent="0.25">
      <c r="A386" s="120" t="s">
        <v>1195</v>
      </c>
      <c r="B386" s="121" t="s">
        <v>1196</v>
      </c>
    </row>
    <row r="387" spans="1:2" ht="30" x14ac:dyDescent="0.25">
      <c r="A387" s="120" t="s">
        <v>1197</v>
      </c>
      <c r="B387" s="121" t="s">
        <v>1198</v>
      </c>
    </row>
    <row r="388" spans="1:2" x14ac:dyDescent="0.25">
      <c r="A388" s="120" t="s">
        <v>1199</v>
      </c>
      <c r="B388" s="121" t="s">
        <v>1200</v>
      </c>
    </row>
    <row r="389" spans="1:2" x14ac:dyDescent="0.25">
      <c r="A389" s="120" t="s">
        <v>1201</v>
      </c>
      <c r="B389" s="121" t="s">
        <v>1202</v>
      </c>
    </row>
    <row r="390" spans="1:2" ht="30" x14ac:dyDescent="0.25">
      <c r="A390" s="120" t="s">
        <v>1203</v>
      </c>
      <c r="B390" s="121" t="s">
        <v>1204</v>
      </c>
    </row>
    <row r="391" spans="1:2" x14ac:dyDescent="0.25">
      <c r="A391" s="120" t="s">
        <v>1205</v>
      </c>
      <c r="B391" s="121" t="s">
        <v>1206</v>
      </c>
    </row>
    <row r="392" spans="1:2" x14ac:dyDescent="0.25">
      <c r="A392" s="120" t="s">
        <v>1207</v>
      </c>
      <c r="B392" s="121" t="s">
        <v>1208</v>
      </c>
    </row>
    <row r="393" spans="1:2" ht="30" x14ac:dyDescent="0.25">
      <c r="A393" s="120" t="s">
        <v>1209</v>
      </c>
      <c r="B393" s="121" t="s">
        <v>1210</v>
      </c>
    </row>
    <row r="394" spans="1:2" x14ac:dyDescent="0.25">
      <c r="A394" s="120" t="s">
        <v>1211</v>
      </c>
      <c r="B394" s="121" t="s">
        <v>1212</v>
      </c>
    </row>
    <row r="395" spans="1:2" x14ac:dyDescent="0.25">
      <c r="A395" s="120" t="s">
        <v>1213</v>
      </c>
      <c r="B395" s="121" t="s">
        <v>1214</v>
      </c>
    </row>
    <row r="396" spans="1:2" x14ac:dyDescent="0.25">
      <c r="A396" s="120" t="s">
        <v>1215</v>
      </c>
      <c r="B396" s="121" t="s">
        <v>1216</v>
      </c>
    </row>
    <row r="397" spans="1:2" ht="30" x14ac:dyDescent="0.25">
      <c r="A397" s="120" t="s">
        <v>1217</v>
      </c>
      <c r="B397" s="121" t="s">
        <v>1218</v>
      </c>
    </row>
    <row r="398" spans="1:2" x14ac:dyDescent="0.25">
      <c r="A398" s="120" t="s">
        <v>1219</v>
      </c>
      <c r="B398" s="121" t="s">
        <v>1220</v>
      </c>
    </row>
    <row r="399" spans="1:2" x14ac:dyDescent="0.25">
      <c r="A399" s="120" t="s">
        <v>1221</v>
      </c>
      <c r="B399" s="121" t="s">
        <v>1222</v>
      </c>
    </row>
    <row r="400" spans="1:2" x14ac:dyDescent="0.25">
      <c r="A400" s="120" t="s">
        <v>1223</v>
      </c>
      <c r="B400" s="121" t="s">
        <v>1224</v>
      </c>
    </row>
    <row r="401" spans="1:2" x14ac:dyDescent="0.25">
      <c r="A401" s="120" t="s">
        <v>1225</v>
      </c>
      <c r="B401" s="121" t="s">
        <v>1226</v>
      </c>
    </row>
    <row r="402" spans="1:2" x14ac:dyDescent="0.25">
      <c r="A402" s="120" t="s">
        <v>1227</v>
      </c>
      <c r="B402" s="121" t="s">
        <v>1228</v>
      </c>
    </row>
    <row r="403" spans="1:2" x14ac:dyDescent="0.25">
      <c r="A403" s="120" t="s">
        <v>1229</v>
      </c>
      <c r="B403" s="121" t="s">
        <v>1230</v>
      </c>
    </row>
    <row r="404" spans="1:2" x14ac:dyDescent="0.25">
      <c r="A404" s="120" t="s">
        <v>1231</v>
      </c>
      <c r="B404" s="121" t="s">
        <v>1232</v>
      </c>
    </row>
    <row r="405" spans="1:2" x14ac:dyDescent="0.25">
      <c r="A405" s="120" t="s">
        <v>1233</v>
      </c>
      <c r="B405" s="121" t="s">
        <v>1234</v>
      </c>
    </row>
    <row r="406" spans="1:2" x14ac:dyDescent="0.25">
      <c r="A406" s="120" t="s">
        <v>1235</v>
      </c>
      <c r="B406" s="121" t="s">
        <v>1236</v>
      </c>
    </row>
    <row r="407" spans="1:2" x14ac:dyDescent="0.25">
      <c r="A407" s="120" t="s">
        <v>1237</v>
      </c>
      <c r="B407" s="121" t="s">
        <v>1238</v>
      </c>
    </row>
    <row r="408" spans="1:2" x14ac:dyDescent="0.25">
      <c r="A408" s="120" t="s">
        <v>1239</v>
      </c>
      <c r="B408" s="121" t="s">
        <v>1240</v>
      </c>
    </row>
    <row r="409" spans="1:2" ht="30" x14ac:dyDescent="0.25">
      <c r="A409" s="120" t="s">
        <v>1241</v>
      </c>
      <c r="B409" s="121" t="s">
        <v>1242</v>
      </c>
    </row>
    <row r="410" spans="1:2" x14ac:dyDescent="0.25">
      <c r="A410" s="120" t="s">
        <v>1243</v>
      </c>
      <c r="B410" s="121" t="s">
        <v>1244</v>
      </c>
    </row>
    <row r="411" spans="1:2" x14ac:dyDescent="0.25">
      <c r="A411" s="120" t="s">
        <v>1245</v>
      </c>
      <c r="B411" s="121" t="s">
        <v>1246</v>
      </c>
    </row>
    <row r="412" spans="1:2" x14ac:dyDescent="0.25">
      <c r="A412" s="120" t="s">
        <v>1247</v>
      </c>
      <c r="B412" s="121" t="s">
        <v>1248</v>
      </c>
    </row>
    <row r="413" spans="1:2" x14ac:dyDescent="0.25">
      <c r="A413" s="120" t="s">
        <v>1249</v>
      </c>
      <c r="B413" s="121" t="s">
        <v>1250</v>
      </c>
    </row>
    <row r="414" spans="1:2" x14ac:dyDescent="0.25">
      <c r="A414" s="120" t="s">
        <v>1251</v>
      </c>
      <c r="B414" s="121" t="s">
        <v>1252</v>
      </c>
    </row>
    <row r="415" spans="1:2" ht="30" x14ac:dyDescent="0.25">
      <c r="A415" s="120" t="s">
        <v>1253</v>
      </c>
      <c r="B415" s="121" t="s">
        <v>1254</v>
      </c>
    </row>
    <row r="416" spans="1:2" ht="30" x14ac:dyDescent="0.25">
      <c r="A416" s="120" t="s">
        <v>1255</v>
      </c>
      <c r="B416" s="121" t="s">
        <v>1256</v>
      </c>
    </row>
    <row r="417" spans="1:2" ht="30" x14ac:dyDescent="0.25">
      <c r="A417" s="120" t="s">
        <v>1257</v>
      </c>
      <c r="B417" s="121" t="s">
        <v>1258</v>
      </c>
    </row>
    <row r="418" spans="1:2" x14ac:dyDescent="0.25">
      <c r="A418" s="120" t="s">
        <v>1259</v>
      </c>
      <c r="B418" s="121" t="s">
        <v>1260</v>
      </c>
    </row>
    <row r="419" spans="1:2" x14ac:dyDescent="0.25">
      <c r="A419" s="120" t="s">
        <v>1261</v>
      </c>
      <c r="B419" s="121" t="s">
        <v>1262</v>
      </c>
    </row>
    <row r="420" spans="1:2" x14ac:dyDescent="0.25">
      <c r="A420" s="120" t="s">
        <v>1263</v>
      </c>
      <c r="B420" s="121" t="s">
        <v>1264</v>
      </c>
    </row>
    <row r="421" spans="1:2" x14ac:dyDescent="0.25">
      <c r="A421" s="120" t="s">
        <v>1265</v>
      </c>
      <c r="B421" s="121" t="s">
        <v>1266</v>
      </c>
    </row>
    <row r="422" spans="1:2" ht="30" x14ac:dyDescent="0.25">
      <c r="A422" s="120" t="s">
        <v>1267</v>
      </c>
      <c r="B422" s="121" t="s">
        <v>1268</v>
      </c>
    </row>
    <row r="423" spans="1:2" x14ac:dyDescent="0.25">
      <c r="A423" s="120" t="s">
        <v>1269</v>
      </c>
      <c r="B423" s="121" t="s">
        <v>1270</v>
      </c>
    </row>
    <row r="424" spans="1:2" ht="30" x14ac:dyDescent="0.25">
      <c r="A424" s="120" t="s">
        <v>1271</v>
      </c>
      <c r="B424" s="121" t="s">
        <v>1272</v>
      </c>
    </row>
    <row r="425" spans="1:2" ht="30" x14ac:dyDescent="0.25">
      <c r="A425" s="120" t="s">
        <v>1273</v>
      </c>
      <c r="B425" s="121" t="s">
        <v>1274</v>
      </c>
    </row>
    <row r="426" spans="1:2" x14ac:dyDescent="0.25">
      <c r="A426" s="120" t="s">
        <v>1275</v>
      </c>
      <c r="B426" s="121" t="s">
        <v>1276</v>
      </c>
    </row>
    <row r="427" spans="1:2" x14ac:dyDescent="0.25">
      <c r="A427" s="120" t="s">
        <v>1277</v>
      </c>
      <c r="B427" s="121" t="s">
        <v>1278</v>
      </c>
    </row>
    <row r="428" spans="1:2" ht="30" x14ac:dyDescent="0.25">
      <c r="A428" s="120" t="s">
        <v>1279</v>
      </c>
      <c r="B428" s="121" t="s">
        <v>1280</v>
      </c>
    </row>
    <row r="429" spans="1:2" x14ac:dyDescent="0.25">
      <c r="A429" s="120" t="s">
        <v>1281</v>
      </c>
      <c r="B429" s="121" t="s">
        <v>1282</v>
      </c>
    </row>
    <row r="430" spans="1:2" ht="30" x14ac:dyDescent="0.25">
      <c r="A430" s="120" t="s">
        <v>1283</v>
      </c>
      <c r="B430" s="121" t="s">
        <v>1284</v>
      </c>
    </row>
    <row r="431" spans="1:2" x14ac:dyDescent="0.25">
      <c r="A431" s="120" t="s">
        <v>1285</v>
      </c>
      <c r="B431" s="121" t="s">
        <v>1286</v>
      </c>
    </row>
    <row r="432" spans="1:2" ht="30" x14ac:dyDescent="0.25">
      <c r="A432" s="120" t="s">
        <v>1287</v>
      </c>
      <c r="B432" s="121" t="s">
        <v>1288</v>
      </c>
    </row>
    <row r="433" spans="1:2" x14ac:dyDescent="0.25">
      <c r="A433" s="120" t="s">
        <v>1289</v>
      </c>
      <c r="B433" s="121" t="s">
        <v>1290</v>
      </c>
    </row>
    <row r="434" spans="1:2" x14ac:dyDescent="0.25">
      <c r="A434" s="120" t="s">
        <v>1291</v>
      </c>
      <c r="B434" s="121" t="s">
        <v>1292</v>
      </c>
    </row>
    <row r="435" spans="1:2" x14ac:dyDescent="0.25">
      <c r="A435" s="120" t="s">
        <v>1293</v>
      </c>
      <c r="B435" s="121" t="s">
        <v>1294</v>
      </c>
    </row>
    <row r="436" spans="1:2" ht="30" x14ac:dyDescent="0.25">
      <c r="A436" s="120" t="s">
        <v>1295</v>
      </c>
      <c r="B436" s="121" t="s">
        <v>1296</v>
      </c>
    </row>
    <row r="437" spans="1:2" ht="30" x14ac:dyDescent="0.25">
      <c r="A437" s="120" t="s">
        <v>1297</v>
      </c>
      <c r="B437" s="121" t="s">
        <v>1298</v>
      </c>
    </row>
    <row r="438" spans="1:2" x14ac:dyDescent="0.25">
      <c r="A438" s="120" t="s">
        <v>1299</v>
      </c>
      <c r="B438" s="121" t="s">
        <v>1300</v>
      </c>
    </row>
    <row r="439" spans="1:2" x14ac:dyDescent="0.25">
      <c r="A439" s="120" t="s">
        <v>1301</v>
      </c>
      <c r="B439" s="121" t="s">
        <v>1302</v>
      </c>
    </row>
    <row r="440" spans="1:2" x14ac:dyDescent="0.25">
      <c r="A440" s="120" t="s">
        <v>1303</v>
      </c>
      <c r="B440" s="121" t="s">
        <v>1304</v>
      </c>
    </row>
    <row r="441" spans="1:2" ht="30" x14ac:dyDescent="0.25">
      <c r="A441" s="120" t="s">
        <v>1305</v>
      </c>
      <c r="B441" s="121" t="s">
        <v>1306</v>
      </c>
    </row>
    <row r="442" spans="1:2" ht="30" x14ac:dyDescent="0.25">
      <c r="A442" s="120" t="s">
        <v>1307</v>
      </c>
      <c r="B442" s="121" t="s">
        <v>1308</v>
      </c>
    </row>
    <row r="443" spans="1:2" x14ac:dyDescent="0.25">
      <c r="A443" s="120" t="s">
        <v>1309</v>
      </c>
      <c r="B443" s="121" t="s">
        <v>1310</v>
      </c>
    </row>
    <row r="444" spans="1:2" ht="30" x14ac:dyDescent="0.25">
      <c r="A444" s="120" t="s">
        <v>1311</v>
      </c>
      <c r="B444" s="121" t="s">
        <v>1312</v>
      </c>
    </row>
    <row r="445" spans="1:2" x14ac:dyDescent="0.25">
      <c r="A445" s="120" t="s">
        <v>1313</v>
      </c>
      <c r="B445" s="121" t="s">
        <v>1314</v>
      </c>
    </row>
    <row r="446" spans="1:2" x14ac:dyDescent="0.25">
      <c r="A446" s="120" t="s">
        <v>1315</v>
      </c>
      <c r="B446" s="121" t="s">
        <v>1316</v>
      </c>
    </row>
    <row r="447" spans="1:2" x14ac:dyDescent="0.25">
      <c r="A447" s="120" t="s">
        <v>1317</v>
      </c>
      <c r="B447" s="121" t="s">
        <v>1318</v>
      </c>
    </row>
    <row r="448" spans="1:2" x14ac:dyDescent="0.25">
      <c r="A448" s="120" t="s">
        <v>1319</v>
      </c>
      <c r="B448" s="121" t="s">
        <v>1320</v>
      </c>
    </row>
    <row r="449" spans="1:2" x14ac:dyDescent="0.25">
      <c r="A449" s="120" t="s">
        <v>1321</v>
      </c>
      <c r="B449" s="121" t="s">
        <v>1322</v>
      </c>
    </row>
    <row r="450" spans="1:2" x14ac:dyDescent="0.25">
      <c r="A450" s="120" t="s">
        <v>1323</v>
      </c>
      <c r="B450" s="121" t="s">
        <v>1324</v>
      </c>
    </row>
    <row r="451" spans="1:2" ht="30" x14ac:dyDescent="0.25">
      <c r="A451" s="120" t="s">
        <v>1325</v>
      </c>
      <c r="B451" s="121" t="s">
        <v>1326</v>
      </c>
    </row>
    <row r="452" spans="1:2" ht="30" x14ac:dyDescent="0.25">
      <c r="A452" s="120" t="s">
        <v>1327</v>
      </c>
      <c r="B452" s="121" t="s">
        <v>1328</v>
      </c>
    </row>
    <row r="453" spans="1:2" ht="30" x14ac:dyDescent="0.25">
      <c r="A453" s="120" t="s">
        <v>1329</v>
      </c>
      <c r="B453" s="121" t="s">
        <v>1330</v>
      </c>
    </row>
    <row r="454" spans="1:2" ht="30" x14ac:dyDescent="0.25">
      <c r="A454" s="120" t="s">
        <v>1331</v>
      </c>
      <c r="B454" s="121" t="s">
        <v>1332</v>
      </c>
    </row>
    <row r="455" spans="1:2" ht="30" x14ac:dyDescent="0.25">
      <c r="A455" s="120" t="s">
        <v>1333</v>
      </c>
      <c r="B455" s="121" t="s">
        <v>1334</v>
      </c>
    </row>
    <row r="456" spans="1:2" ht="30" x14ac:dyDescent="0.25">
      <c r="A456" s="120" t="s">
        <v>1335</v>
      </c>
      <c r="B456" s="121" t="s">
        <v>1336</v>
      </c>
    </row>
    <row r="457" spans="1:2" x14ac:dyDescent="0.25">
      <c r="A457" s="120" t="s">
        <v>1337</v>
      </c>
      <c r="B457" s="121" t="s">
        <v>1338</v>
      </c>
    </row>
    <row r="458" spans="1:2" ht="30" x14ac:dyDescent="0.25">
      <c r="A458" s="120" t="s">
        <v>1339</v>
      </c>
      <c r="B458" s="121" t="s">
        <v>1340</v>
      </c>
    </row>
    <row r="459" spans="1:2" x14ac:dyDescent="0.25">
      <c r="A459" s="120" t="s">
        <v>1341</v>
      </c>
      <c r="B459" s="121" t="s">
        <v>1342</v>
      </c>
    </row>
    <row r="460" spans="1:2" ht="30" x14ac:dyDescent="0.25">
      <c r="A460" s="120" t="s">
        <v>1343</v>
      </c>
      <c r="B460" s="121" t="s">
        <v>1344</v>
      </c>
    </row>
    <row r="461" spans="1:2" ht="30" x14ac:dyDescent="0.25">
      <c r="A461" s="120" t="s">
        <v>1345</v>
      </c>
      <c r="B461" s="121" t="s">
        <v>1346</v>
      </c>
    </row>
    <row r="462" spans="1:2" ht="30" x14ac:dyDescent="0.25">
      <c r="A462" s="120" t="s">
        <v>1347</v>
      </c>
      <c r="B462" s="121" t="s">
        <v>1348</v>
      </c>
    </row>
    <row r="463" spans="1:2" ht="30" x14ac:dyDescent="0.25">
      <c r="A463" s="120" t="s">
        <v>1349</v>
      </c>
      <c r="B463" s="121" t="s">
        <v>1350</v>
      </c>
    </row>
    <row r="464" spans="1:2" ht="30" x14ac:dyDescent="0.25">
      <c r="A464" s="120" t="s">
        <v>1351</v>
      </c>
      <c r="B464" s="121" t="s">
        <v>1352</v>
      </c>
    </row>
    <row r="465" spans="1:2" x14ac:dyDescent="0.25">
      <c r="A465" s="120" t="s">
        <v>1353</v>
      </c>
      <c r="B465" s="121" t="s">
        <v>1354</v>
      </c>
    </row>
    <row r="466" spans="1:2" ht="45" x14ac:dyDescent="0.25">
      <c r="A466" s="120" t="s">
        <v>1355</v>
      </c>
      <c r="B466" s="121" t="s">
        <v>1356</v>
      </c>
    </row>
    <row r="467" spans="1:2" ht="45" x14ac:dyDescent="0.25">
      <c r="A467" s="120" t="s">
        <v>1357</v>
      </c>
      <c r="B467" s="121" t="s">
        <v>1358</v>
      </c>
    </row>
    <row r="468" spans="1:2" ht="30" x14ac:dyDescent="0.25">
      <c r="A468" s="120" t="s">
        <v>1359</v>
      </c>
      <c r="B468" s="121" t="s">
        <v>1360</v>
      </c>
    </row>
    <row r="469" spans="1:2" ht="30" x14ac:dyDescent="0.25">
      <c r="A469" s="120" t="s">
        <v>1361</v>
      </c>
      <c r="B469" s="121" t="s">
        <v>1362</v>
      </c>
    </row>
    <row r="470" spans="1:2" x14ac:dyDescent="0.25">
      <c r="A470" s="120" t="s">
        <v>1363</v>
      </c>
      <c r="B470" s="121" t="s">
        <v>1364</v>
      </c>
    </row>
    <row r="471" spans="1:2" x14ac:dyDescent="0.25">
      <c r="A471" s="120" t="s">
        <v>1365</v>
      </c>
      <c r="B471" s="121" t="s">
        <v>1366</v>
      </c>
    </row>
    <row r="472" spans="1:2" ht="30" x14ac:dyDescent="0.25">
      <c r="A472" s="120" t="s">
        <v>1367</v>
      </c>
      <c r="B472" s="121" t="s">
        <v>1368</v>
      </c>
    </row>
    <row r="473" spans="1:2" x14ac:dyDescent="0.25">
      <c r="A473" s="120" t="s">
        <v>1369</v>
      </c>
      <c r="B473" s="121" t="s">
        <v>1370</v>
      </c>
    </row>
    <row r="474" spans="1:2" ht="30" x14ac:dyDescent="0.25">
      <c r="A474" s="120" t="s">
        <v>1371</v>
      </c>
      <c r="B474" s="121" t="s">
        <v>1372</v>
      </c>
    </row>
    <row r="475" spans="1:2" x14ac:dyDescent="0.25">
      <c r="A475" s="120" t="s">
        <v>1373</v>
      </c>
      <c r="B475" s="121" t="s">
        <v>1374</v>
      </c>
    </row>
    <row r="476" spans="1:2" x14ac:dyDescent="0.25">
      <c r="A476" s="120" t="s">
        <v>1375</v>
      </c>
      <c r="B476" s="121" t="s">
        <v>1376</v>
      </c>
    </row>
    <row r="477" spans="1:2" x14ac:dyDescent="0.25">
      <c r="A477" s="120" t="s">
        <v>1377</v>
      </c>
      <c r="B477" s="121" t="s">
        <v>1378</v>
      </c>
    </row>
    <row r="478" spans="1:2" x14ac:dyDescent="0.25">
      <c r="A478" s="120" t="s">
        <v>1379</v>
      </c>
      <c r="B478" s="121" t="s">
        <v>1380</v>
      </c>
    </row>
    <row r="479" spans="1:2" x14ac:dyDescent="0.25">
      <c r="A479" s="120" t="s">
        <v>1381</v>
      </c>
      <c r="B479" s="121" t="s">
        <v>1382</v>
      </c>
    </row>
    <row r="480" spans="1:2" ht="45" x14ac:dyDescent="0.25">
      <c r="A480" s="120" t="s">
        <v>1383</v>
      </c>
      <c r="B480" s="121" t="s">
        <v>1384</v>
      </c>
    </row>
    <row r="481" spans="1:2" ht="60" x14ac:dyDescent="0.25">
      <c r="A481" s="120" t="s">
        <v>1385</v>
      </c>
      <c r="B481" s="121" t="s">
        <v>1386</v>
      </c>
    </row>
    <row r="482" spans="1:2" ht="45" x14ac:dyDescent="0.25">
      <c r="A482" s="120" t="s">
        <v>1387</v>
      </c>
      <c r="B482" s="121" t="s">
        <v>1388</v>
      </c>
    </row>
    <row r="483" spans="1:2" x14ac:dyDescent="0.25">
      <c r="A483" s="120" t="s">
        <v>1389</v>
      </c>
      <c r="B483" s="121" t="s">
        <v>1390</v>
      </c>
    </row>
    <row r="484" spans="1:2" ht="30" x14ac:dyDescent="0.25">
      <c r="A484" s="120" t="s">
        <v>1391</v>
      </c>
      <c r="B484" s="121" t="s">
        <v>1392</v>
      </c>
    </row>
    <row r="485" spans="1:2" ht="30" x14ac:dyDescent="0.25">
      <c r="A485" s="120" t="s">
        <v>1393</v>
      </c>
      <c r="B485" s="121" t="s">
        <v>1394</v>
      </c>
    </row>
    <row r="486" spans="1:2" ht="30" x14ac:dyDescent="0.25">
      <c r="A486" s="120" t="s">
        <v>1395</v>
      </c>
      <c r="B486" s="121" t="s">
        <v>1396</v>
      </c>
    </row>
    <row r="487" spans="1:2" x14ac:dyDescent="0.25">
      <c r="A487" s="120" t="s">
        <v>1397</v>
      </c>
      <c r="B487" s="121" t="s">
        <v>1398</v>
      </c>
    </row>
    <row r="488" spans="1:2" x14ac:dyDescent="0.25">
      <c r="A488" s="120" t="s">
        <v>1399</v>
      </c>
      <c r="B488" s="121" t="s">
        <v>1400</v>
      </c>
    </row>
    <row r="489" spans="1:2" x14ac:dyDescent="0.25">
      <c r="A489" s="120" t="s">
        <v>1401</v>
      </c>
      <c r="B489" s="121" t="s">
        <v>1402</v>
      </c>
    </row>
    <row r="490" spans="1:2" x14ac:dyDescent="0.25">
      <c r="A490" s="120" t="s">
        <v>1403</v>
      </c>
      <c r="B490" s="121" t="s">
        <v>1404</v>
      </c>
    </row>
    <row r="491" spans="1:2" x14ac:dyDescent="0.25">
      <c r="A491" s="120" t="s">
        <v>1405</v>
      </c>
      <c r="B491" s="121" t="s">
        <v>1406</v>
      </c>
    </row>
    <row r="492" spans="1:2" x14ac:dyDescent="0.25">
      <c r="A492" s="120" t="s">
        <v>1407</v>
      </c>
      <c r="B492" s="121" t="s">
        <v>1408</v>
      </c>
    </row>
    <row r="493" spans="1:2" x14ac:dyDescent="0.25">
      <c r="A493" s="120" t="s">
        <v>1409</v>
      </c>
      <c r="B493" s="121" t="s">
        <v>1410</v>
      </c>
    </row>
    <row r="494" spans="1:2" x14ac:dyDescent="0.25">
      <c r="A494" s="120" t="s">
        <v>1411</v>
      </c>
      <c r="B494" s="121" t="s">
        <v>1412</v>
      </c>
    </row>
    <row r="495" spans="1:2" x14ac:dyDescent="0.25">
      <c r="A495" s="120" t="s">
        <v>1413</v>
      </c>
      <c r="B495" s="121" t="s">
        <v>1414</v>
      </c>
    </row>
    <row r="496" spans="1:2" x14ac:dyDescent="0.25">
      <c r="A496" s="120" t="s">
        <v>1415</v>
      </c>
      <c r="B496" s="121" t="s">
        <v>1416</v>
      </c>
    </row>
    <row r="497" spans="1:2" x14ac:dyDescent="0.25">
      <c r="A497" s="120" t="s">
        <v>1417</v>
      </c>
      <c r="B497" s="121" t="s">
        <v>1418</v>
      </c>
    </row>
    <row r="498" spans="1:2" x14ac:dyDescent="0.25">
      <c r="A498" s="120" t="s">
        <v>1419</v>
      </c>
      <c r="B498" s="121" t="s">
        <v>1420</v>
      </c>
    </row>
    <row r="499" spans="1:2" x14ac:dyDescent="0.25">
      <c r="A499" s="120" t="s">
        <v>1421</v>
      </c>
      <c r="B499" s="121" t="s">
        <v>1422</v>
      </c>
    </row>
    <row r="500" spans="1:2" x14ac:dyDescent="0.25">
      <c r="A500" s="120" t="s">
        <v>1423</v>
      </c>
      <c r="B500" s="121" t="s">
        <v>1424</v>
      </c>
    </row>
    <row r="501" spans="1:2" x14ac:dyDescent="0.25">
      <c r="A501" s="120" t="s">
        <v>1425</v>
      </c>
      <c r="B501" s="121" t="s">
        <v>1426</v>
      </c>
    </row>
    <row r="502" spans="1:2" x14ac:dyDescent="0.25">
      <c r="A502" s="120" t="s">
        <v>1427</v>
      </c>
      <c r="B502" s="121" t="s">
        <v>1428</v>
      </c>
    </row>
    <row r="503" spans="1:2" x14ac:dyDescent="0.25">
      <c r="A503" s="120" t="s">
        <v>1429</v>
      </c>
      <c r="B503" s="121" t="s">
        <v>1430</v>
      </c>
    </row>
    <row r="504" spans="1:2" x14ac:dyDescent="0.25">
      <c r="A504" s="120" t="s">
        <v>1431</v>
      </c>
      <c r="B504" s="121" t="s">
        <v>1432</v>
      </c>
    </row>
    <row r="505" spans="1:2" x14ac:dyDescent="0.25">
      <c r="A505" s="120" t="s">
        <v>1433</v>
      </c>
      <c r="B505" s="121" t="s">
        <v>1434</v>
      </c>
    </row>
    <row r="506" spans="1:2" ht="30" x14ac:dyDescent="0.25">
      <c r="A506" s="120" t="s">
        <v>1435</v>
      </c>
      <c r="B506" s="121" t="s">
        <v>1436</v>
      </c>
    </row>
    <row r="507" spans="1:2" ht="30" x14ac:dyDescent="0.25">
      <c r="A507" s="120" t="s">
        <v>1437</v>
      </c>
      <c r="B507" s="121" t="s">
        <v>1438</v>
      </c>
    </row>
    <row r="508" spans="1:2" ht="30" x14ac:dyDescent="0.25">
      <c r="A508" s="120" t="s">
        <v>1439</v>
      </c>
      <c r="B508" s="121" t="s">
        <v>1440</v>
      </c>
    </row>
    <row r="509" spans="1:2" ht="30" x14ac:dyDescent="0.25">
      <c r="A509" s="120" t="s">
        <v>1441</v>
      </c>
      <c r="B509" s="121" t="s">
        <v>1442</v>
      </c>
    </row>
    <row r="510" spans="1:2" x14ac:dyDescent="0.25">
      <c r="A510" s="120" t="s">
        <v>1443</v>
      </c>
      <c r="B510" s="121" t="s">
        <v>1444</v>
      </c>
    </row>
    <row r="511" spans="1:2" x14ac:dyDescent="0.25">
      <c r="A511" s="120" t="s">
        <v>1445</v>
      </c>
      <c r="B511" s="121" t="s">
        <v>1446</v>
      </c>
    </row>
    <row r="512" spans="1:2" x14ac:dyDescent="0.25">
      <c r="A512" s="120" t="s">
        <v>1447</v>
      </c>
      <c r="B512" s="121" t="s">
        <v>1448</v>
      </c>
    </row>
    <row r="513" spans="1:2" x14ac:dyDescent="0.25">
      <c r="A513" s="120" t="s">
        <v>1449</v>
      </c>
      <c r="B513" s="121" t="s">
        <v>1450</v>
      </c>
    </row>
    <row r="514" spans="1:2" x14ac:dyDescent="0.25">
      <c r="A514" s="120" t="s">
        <v>1451</v>
      </c>
      <c r="B514" s="121" t="s">
        <v>1452</v>
      </c>
    </row>
    <row r="515" spans="1:2" x14ac:dyDescent="0.25">
      <c r="A515" s="120" t="s">
        <v>1453</v>
      </c>
      <c r="B515" s="121" t="s">
        <v>1454</v>
      </c>
    </row>
    <row r="516" spans="1:2" x14ac:dyDescent="0.25">
      <c r="A516" s="120" t="s">
        <v>1455</v>
      </c>
      <c r="B516" s="121" t="s">
        <v>1456</v>
      </c>
    </row>
    <row r="517" spans="1:2" ht="30" x14ac:dyDescent="0.25">
      <c r="A517" s="120" t="s">
        <v>1457</v>
      </c>
      <c r="B517" s="121" t="s">
        <v>1458</v>
      </c>
    </row>
    <row r="518" spans="1:2" x14ac:dyDescent="0.25">
      <c r="A518" s="120" t="s">
        <v>1459</v>
      </c>
      <c r="B518" s="121" t="s">
        <v>1460</v>
      </c>
    </row>
    <row r="519" spans="1:2" x14ac:dyDescent="0.25">
      <c r="A519" s="120" t="s">
        <v>1461</v>
      </c>
      <c r="B519" s="121" t="s">
        <v>1462</v>
      </c>
    </row>
    <row r="520" spans="1:2" x14ac:dyDescent="0.25">
      <c r="A520" s="120" t="s">
        <v>1463</v>
      </c>
      <c r="B520" s="121" t="s">
        <v>1464</v>
      </c>
    </row>
    <row r="521" spans="1:2" x14ac:dyDescent="0.25">
      <c r="A521" s="120" t="s">
        <v>1465</v>
      </c>
      <c r="B521" s="121" t="s">
        <v>1466</v>
      </c>
    </row>
    <row r="522" spans="1:2" x14ac:dyDescent="0.25">
      <c r="A522" s="120" t="s">
        <v>1467</v>
      </c>
      <c r="B522" s="121" t="s">
        <v>1468</v>
      </c>
    </row>
    <row r="523" spans="1:2" x14ac:dyDescent="0.25">
      <c r="A523" s="120" t="s">
        <v>1469</v>
      </c>
      <c r="B523" s="121" t="s">
        <v>1470</v>
      </c>
    </row>
    <row r="524" spans="1:2" ht="30" x14ac:dyDescent="0.25">
      <c r="A524" s="120" t="s">
        <v>1471</v>
      </c>
      <c r="B524" s="121" t="s">
        <v>1472</v>
      </c>
    </row>
    <row r="525" spans="1:2" ht="30" x14ac:dyDescent="0.25">
      <c r="A525" s="120" t="s">
        <v>1473</v>
      </c>
      <c r="B525" s="121" t="s">
        <v>1474</v>
      </c>
    </row>
    <row r="526" spans="1:2" ht="45" x14ac:dyDescent="0.25">
      <c r="A526" s="120" t="s">
        <v>1475</v>
      </c>
      <c r="B526" s="121" t="s">
        <v>1476</v>
      </c>
    </row>
    <row r="527" spans="1:2" ht="45" x14ac:dyDescent="0.25">
      <c r="A527" s="120" t="s">
        <v>1477</v>
      </c>
      <c r="B527" s="121" t="s">
        <v>1478</v>
      </c>
    </row>
    <row r="528" spans="1:2" ht="30" x14ac:dyDescent="0.25">
      <c r="A528" s="120" t="s">
        <v>1479</v>
      </c>
      <c r="B528" s="121" t="s">
        <v>1480</v>
      </c>
    </row>
    <row r="529" spans="1:2" ht="30" x14ac:dyDescent="0.25">
      <c r="A529" s="120" t="s">
        <v>1481</v>
      </c>
      <c r="B529" s="121" t="s">
        <v>1482</v>
      </c>
    </row>
    <row r="530" spans="1:2" ht="30" x14ac:dyDescent="0.25">
      <c r="A530" s="120" t="s">
        <v>1483</v>
      </c>
      <c r="B530" s="121" t="s">
        <v>1484</v>
      </c>
    </row>
    <row r="531" spans="1:2" ht="30" x14ac:dyDescent="0.25">
      <c r="A531" s="120" t="s">
        <v>1485</v>
      </c>
      <c r="B531" s="121" t="s">
        <v>1486</v>
      </c>
    </row>
    <row r="532" spans="1:2" ht="30" x14ac:dyDescent="0.25">
      <c r="A532" s="120" t="s">
        <v>1487</v>
      </c>
      <c r="B532" s="121" t="s">
        <v>1488</v>
      </c>
    </row>
    <row r="533" spans="1:2" x14ac:dyDescent="0.25">
      <c r="A533" s="120" t="s">
        <v>1489</v>
      </c>
      <c r="B533" s="121" t="s">
        <v>1490</v>
      </c>
    </row>
    <row r="534" spans="1:2" x14ac:dyDescent="0.25">
      <c r="A534" s="120" t="s">
        <v>1491</v>
      </c>
      <c r="B534" s="121" t="s">
        <v>1492</v>
      </c>
    </row>
    <row r="535" spans="1:2" x14ac:dyDescent="0.25">
      <c r="A535" s="120" t="s">
        <v>1493</v>
      </c>
      <c r="B535" s="121" t="s">
        <v>1494</v>
      </c>
    </row>
    <row r="536" spans="1:2" x14ac:dyDescent="0.25">
      <c r="A536" s="120" t="s">
        <v>1495</v>
      </c>
      <c r="B536" s="121" t="s">
        <v>1496</v>
      </c>
    </row>
    <row r="537" spans="1:2" x14ac:dyDescent="0.25">
      <c r="A537" s="120" t="s">
        <v>1497</v>
      </c>
      <c r="B537" s="121" t="s">
        <v>1498</v>
      </c>
    </row>
    <row r="538" spans="1:2" x14ac:dyDescent="0.25">
      <c r="A538" s="120" t="s">
        <v>1499</v>
      </c>
      <c r="B538" s="121" t="s">
        <v>1500</v>
      </c>
    </row>
    <row r="539" spans="1:2" x14ac:dyDescent="0.25">
      <c r="A539" s="120" t="s">
        <v>1501</v>
      </c>
      <c r="B539" s="121" t="s">
        <v>1502</v>
      </c>
    </row>
    <row r="540" spans="1:2" x14ac:dyDescent="0.25">
      <c r="A540" s="120" t="s">
        <v>1503</v>
      </c>
      <c r="B540" s="121" t="s">
        <v>1504</v>
      </c>
    </row>
    <row r="541" spans="1:2" x14ac:dyDescent="0.25">
      <c r="A541" s="120" t="s">
        <v>1505</v>
      </c>
      <c r="B541" s="121" t="s">
        <v>1506</v>
      </c>
    </row>
    <row r="542" spans="1:2" x14ac:dyDescent="0.25">
      <c r="A542" s="120" t="s">
        <v>1507</v>
      </c>
      <c r="B542" s="121" t="s">
        <v>1508</v>
      </c>
    </row>
    <row r="543" spans="1:2" ht="30" x14ac:dyDescent="0.25">
      <c r="A543" s="120" t="s">
        <v>1509</v>
      </c>
      <c r="B543" s="121" t="s">
        <v>1510</v>
      </c>
    </row>
    <row r="544" spans="1:2" ht="30" x14ac:dyDescent="0.25">
      <c r="A544" s="120" t="s">
        <v>1511</v>
      </c>
      <c r="B544" s="121" t="s">
        <v>1512</v>
      </c>
    </row>
    <row r="545" spans="1:2" x14ac:dyDescent="0.25">
      <c r="A545" s="120" t="s">
        <v>1513</v>
      </c>
      <c r="B545" s="121" t="s">
        <v>1514</v>
      </c>
    </row>
    <row r="546" spans="1:2" ht="30" x14ac:dyDescent="0.25">
      <c r="A546" s="120" t="s">
        <v>1515</v>
      </c>
      <c r="B546" s="121" t="s">
        <v>1516</v>
      </c>
    </row>
    <row r="547" spans="1:2" ht="30" x14ac:dyDescent="0.25">
      <c r="A547" s="120" t="s">
        <v>1517</v>
      </c>
      <c r="B547" s="121" t="s">
        <v>1518</v>
      </c>
    </row>
    <row r="548" spans="1:2" x14ac:dyDescent="0.25">
      <c r="A548" s="120" t="s">
        <v>1519</v>
      </c>
      <c r="B548" s="121" t="s">
        <v>1520</v>
      </c>
    </row>
    <row r="549" spans="1:2" ht="30" x14ac:dyDescent="0.25">
      <c r="A549" s="120" t="s">
        <v>1521</v>
      </c>
      <c r="B549" s="121" t="s">
        <v>1522</v>
      </c>
    </row>
    <row r="550" spans="1:2" x14ac:dyDescent="0.25">
      <c r="A550" s="120" t="s">
        <v>1523</v>
      </c>
      <c r="B550" s="121" t="s">
        <v>1524</v>
      </c>
    </row>
    <row r="551" spans="1:2" x14ac:dyDescent="0.25">
      <c r="A551" s="120" t="s">
        <v>1525</v>
      </c>
      <c r="B551" s="121" t="s">
        <v>1526</v>
      </c>
    </row>
    <row r="552" spans="1:2" x14ac:dyDescent="0.25">
      <c r="A552" s="120" t="s">
        <v>1527</v>
      </c>
      <c r="B552" s="121" t="s">
        <v>1528</v>
      </c>
    </row>
    <row r="553" spans="1:2" x14ac:dyDescent="0.25">
      <c r="A553" s="120" t="s">
        <v>1529</v>
      </c>
      <c r="B553" s="121" t="s">
        <v>1530</v>
      </c>
    </row>
    <row r="554" spans="1:2" x14ac:dyDescent="0.25">
      <c r="A554" s="120" t="s">
        <v>1531</v>
      </c>
      <c r="B554" s="121" t="s">
        <v>1532</v>
      </c>
    </row>
    <row r="555" spans="1:2" x14ac:dyDescent="0.25">
      <c r="A555" s="120" t="s">
        <v>1533</v>
      </c>
      <c r="B555" s="121" t="s">
        <v>1534</v>
      </c>
    </row>
    <row r="556" spans="1:2" x14ac:dyDescent="0.25">
      <c r="A556" s="120" t="s">
        <v>1535</v>
      </c>
      <c r="B556" s="121" t="s">
        <v>1536</v>
      </c>
    </row>
    <row r="557" spans="1:2" x14ac:dyDescent="0.25">
      <c r="A557" s="120" t="s">
        <v>1537</v>
      </c>
      <c r="B557" s="121" t="s">
        <v>1538</v>
      </c>
    </row>
    <row r="558" spans="1:2" x14ac:dyDescent="0.25">
      <c r="A558" s="120" t="s">
        <v>1539</v>
      </c>
      <c r="B558" s="121" t="s">
        <v>1540</v>
      </c>
    </row>
    <row r="559" spans="1:2" x14ac:dyDescent="0.25">
      <c r="A559" s="120" t="s">
        <v>1541</v>
      </c>
      <c r="B559" s="121" t="s">
        <v>1542</v>
      </c>
    </row>
    <row r="560" spans="1:2" x14ac:dyDescent="0.25">
      <c r="A560" s="120" t="s">
        <v>1543</v>
      </c>
      <c r="B560" s="121" t="s">
        <v>1544</v>
      </c>
    </row>
    <row r="561" spans="1:2" ht="30" x14ac:dyDescent="0.25">
      <c r="A561" s="120" t="s">
        <v>1545</v>
      </c>
      <c r="B561" s="121" t="s">
        <v>1546</v>
      </c>
    </row>
    <row r="562" spans="1:2" ht="30" x14ac:dyDescent="0.25">
      <c r="A562" s="120" t="s">
        <v>1547</v>
      </c>
      <c r="B562" s="121" t="s">
        <v>1548</v>
      </c>
    </row>
    <row r="563" spans="1:2" ht="30" x14ac:dyDescent="0.25">
      <c r="A563" s="120" t="s">
        <v>1549</v>
      </c>
      <c r="B563" s="121" t="s">
        <v>1550</v>
      </c>
    </row>
    <row r="564" spans="1:2" x14ac:dyDescent="0.25">
      <c r="A564" s="120" t="s">
        <v>1551</v>
      </c>
      <c r="B564" s="121" t="s">
        <v>1552</v>
      </c>
    </row>
    <row r="565" spans="1:2" x14ac:dyDescent="0.25">
      <c r="A565" s="120" t="s">
        <v>1553</v>
      </c>
      <c r="B565" s="121" t="s">
        <v>1554</v>
      </c>
    </row>
    <row r="566" spans="1:2" x14ac:dyDescent="0.25">
      <c r="A566" s="120" t="s">
        <v>1555</v>
      </c>
      <c r="B566" s="121" t="s">
        <v>1556</v>
      </c>
    </row>
    <row r="567" spans="1:2" ht="30" x14ac:dyDescent="0.25">
      <c r="A567" s="120" t="s">
        <v>1557</v>
      </c>
      <c r="B567" s="121" t="s">
        <v>1558</v>
      </c>
    </row>
    <row r="568" spans="1:2" ht="30" x14ac:dyDescent="0.25">
      <c r="A568" s="120" t="s">
        <v>1559</v>
      </c>
      <c r="B568" s="121" t="s">
        <v>1560</v>
      </c>
    </row>
    <row r="569" spans="1:2" ht="30" x14ac:dyDescent="0.25">
      <c r="A569" s="120" t="s">
        <v>1561</v>
      </c>
      <c r="B569" s="121" t="s">
        <v>1562</v>
      </c>
    </row>
    <row r="570" spans="1:2" x14ac:dyDescent="0.25">
      <c r="A570" s="120" t="s">
        <v>1563</v>
      </c>
      <c r="B570" s="121" t="s">
        <v>1564</v>
      </c>
    </row>
    <row r="571" spans="1:2" ht="30" x14ac:dyDescent="0.25">
      <c r="A571" s="120" t="s">
        <v>1565</v>
      </c>
      <c r="B571" s="121" t="s">
        <v>1566</v>
      </c>
    </row>
    <row r="572" spans="1:2" x14ac:dyDescent="0.25">
      <c r="A572" s="120" t="s">
        <v>1567</v>
      </c>
      <c r="B572" s="121" t="s">
        <v>1568</v>
      </c>
    </row>
    <row r="573" spans="1:2" x14ac:dyDescent="0.25">
      <c r="A573" s="120" t="s">
        <v>1569</v>
      </c>
      <c r="B573" s="121" t="s">
        <v>1570</v>
      </c>
    </row>
    <row r="574" spans="1:2" x14ac:dyDescent="0.25">
      <c r="A574" s="120" t="s">
        <v>1571</v>
      </c>
      <c r="B574" s="121" t="s">
        <v>1572</v>
      </c>
    </row>
    <row r="575" spans="1:2" ht="30" x14ac:dyDescent="0.25">
      <c r="A575" s="120" t="s">
        <v>1573</v>
      </c>
      <c r="B575" s="121" t="s">
        <v>1574</v>
      </c>
    </row>
    <row r="576" spans="1:2" ht="30" x14ac:dyDescent="0.25">
      <c r="A576" s="120" t="s">
        <v>1575</v>
      </c>
      <c r="B576" s="121" t="s">
        <v>1576</v>
      </c>
    </row>
    <row r="577" spans="1:2" x14ac:dyDescent="0.25">
      <c r="A577" s="120" t="s">
        <v>1577</v>
      </c>
      <c r="B577" s="121" t="s">
        <v>1578</v>
      </c>
    </row>
    <row r="578" spans="1:2" ht="30" x14ac:dyDescent="0.25">
      <c r="A578" s="120" t="s">
        <v>1579</v>
      </c>
      <c r="B578" s="121" t="s">
        <v>1580</v>
      </c>
    </row>
    <row r="579" spans="1:2" ht="30" x14ac:dyDescent="0.25">
      <c r="A579" s="120" t="s">
        <v>1581</v>
      </c>
      <c r="B579" s="121" t="s">
        <v>1582</v>
      </c>
    </row>
    <row r="580" spans="1:2" ht="30" x14ac:dyDescent="0.25">
      <c r="A580" s="120" t="s">
        <v>1583</v>
      </c>
      <c r="B580" s="121" t="s">
        <v>1584</v>
      </c>
    </row>
    <row r="581" spans="1:2" x14ac:dyDescent="0.25">
      <c r="A581" s="120" t="s">
        <v>1585</v>
      </c>
      <c r="B581" s="121" t="s">
        <v>1586</v>
      </c>
    </row>
    <row r="582" spans="1:2" x14ac:dyDescent="0.25">
      <c r="A582" s="120" t="s">
        <v>1587</v>
      </c>
      <c r="B582" s="121" t="s">
        <v>1588</v>
      </c>
    </row>
    <row r="583" spans="1:2" ht="45" x14ac:dyDescent="0.25">
      <c r="A583" s="120" t="s">
        <v>1589</v>
      </c>
      <c r="B583" s="121" t="s">
        <v>1590</v>
      </c>
    </row>
    <row r="584" spans="1:2" ht="30" x14ac:dyDescent="0.25">
      <c r="A584" s="120" t="s">
        <v>1591</v>
      </c>
      <c r="B584" s="121" t="s">
        <v>1592</v>
      </c>
    </row>
    <row r="585" spans="1:2" ht="30" x14ac:dyDescent="0.25">
      <c r="A585" s="120" t="s">
        <v>1593</v>
      </c>
      <c r="B585" s="121" t="s">
        <v>1594</v>
      </c>
    </row>
    <row r="586" spans="1:2" ht="30" x14ac:dyDescent="0.25">
      <c r="A586" s="120" t="s">
        <v>1595</v>
      </c>
      <c r="B586" s="121" t="s">
        <v>1596</v>
      </c>
    </row>
    <row r="587" spans="1:2" ht="30" x14ac:dyDescent="0.25">
      <c r="A587" s="120" t="s">
        <v>1597</v>
      </c>
      <c r="B587" s="121" t="s">
        <v>1598</v>
      </c>
    </row>
    <row r="588" spans="1:2" ht="45" x14ac:dyDescent="0.25">
      <c r="A588" s="120" t="s">
        <v>1599</v>
      </c>
      <c r="B588" s="121" t="s">
        <v>1600</v>
      </c>
    </row>
    <row r="589" spans="1:2" ht="45" x14ac:dyDescent="0.25">
      <c r="A589" s="120" t="s">
        <v>1601</v>
      </c>
      <c r="B589" s="121" t="s">
        <v>1602</v>
      </c>
    </row>
    <row r="590" spans="1:2" ht="30" x14ac:dyDescent="0.25">
      <c r="A590" s="120" t="s">
        <v>1603</v>
      </c>
      <c r="B590" s="121" t="s">
        <v>1604</v>
      </c>
    </row>
    <row r="591" spans="1:2" x14ac:dyDescent="0.25">
      <c r="A591" s="120" t="s">
        <v>1605</v>
      </c>
      <c r="B591" s="121" t="s">
        <v>1606</v>
      </c>
    </row>
    <row r="592" spans="1:2" ht="30" x14ac:dyDescent="0.25">
      <c r="A592" s="120" t="s">
        <v>1607</v>
      </c>
      <c r="B592" s="121" t="s">
        <v>1608</v>
      </c>
    </row>
    <row r="593" spans="1:2" ht="30" x14ac:dyDescent="0.25">
      <c r="A593" s="120" t="s">
        <v>1609</v>
      </c>
      <c r="B593" s="121" t="s">
        <v>1610</v>
      </c>
    </row>
    <row r="594" spans="1:2" ht="45" x14ac:dyDescent="0.25">
      <c r="A594" s="120" t="s">
        <v>1611</v>
      </c>
      <c r="B594" s="121" t="s">
        <v>1612</v>
      </c>
    </row>
    <row r="595" spans="1:2" x14ac:dyDescent="0.25">
      <c r="A595" s="120" t="s">
        <v>1613</v>
      </c>
      <c r="B595" s="121" t="s">
        <v>1614</v>
      </c>
    </row>
    <row r="596" spans="1:2" x14ac:dyDescent="0.25">
      <c r="A596" s="120" t="s">
        <v>1615</v>
      </c>
      <c r="B596" s="121" t="s">
        <v>1616</v>
      </c>
    </row>
    <row r="597" spans="1:2" x14ac:dyDescent="0.25">
      <c r="A597" s="120" t="s">
        <v>1617</v>
      </c>
      <c r="B597" s="121" t="s">
        <v>1618</v>
      </c>
    </row>
    <row r="598" spans="1:2" x14ac:dyDescent="0.25">
      <c r="A598" s="120" t="s">
        <v>1619</v>
      </c>
      <c r="B598" s="121" t="s">
        <v>1620</v>
      </c>
    </row>
    <row r="599" spans="1:2" ht="30" x14ac:dyDescent="0.25">
      <c r="A599" s="120" t="s">
        <v>1621</v>
      </c>
      <c r="B599" s="121" t="s">
        <v>1622</v>
      </c>
    </row>
    <row r="600" spans="1:2" x14ac:dyDescent="0.25">
      <c r="A600" s="120" t="s">
        <v>1623</v>
      </c>
      <c r="B600" s="121" t="s">
        <v>1624</v>
      </c>
    </row>
    <row r="601" spans="1:2" x14ac:dyDescent="0.25">
      <c r="A601" s="120" t="s">
        <v>1625</v>
      </c>
      <c r="B601" s="121" t="s">
        <v>1626</v>
      </c>
    </row>
    <row r="602" spans="1:2" x14ac:dyDescent="0.25">
      <c r="A602" s="120" t="s">
        <v>1627</v>
      </c>
      <c r="B602" s="121" t="s">
        <v>1628</v>
      </c>
    </row>
    <row r="603" spans="1:2" ht="30" x14ac:dyDescent="0.25">
      <c r="A603" s="120" t="s">
        <v>1629</v>
      </c>
      <c r="B603" s="121" t="s">
        <v>1630</v>
      </c>
    </row>
    <row r="604" spans="1:2" ht="30" x14ac:dyDescent="0.25">
      <c r="A604" s="120" t="s">
        <v>1631</v>
      </c>
      <c r="B604" s="121" t="s">
        <v>1632</v>
      </c>
    </row>
    <row r="605" spans="1:2" ht="30" x14ac:dyDescent="0.25">
      <c r="A605" s="120" t="s">
        <v>1633</v>
      </c>
      <c r="B605" s="121" t="s">
        <v>1634</v>
      </c>
    </row>
    <row r="606" spans="1:2" ht="30" x14ac:dyDescent="0.25">
      <c r="A606" s="120" t="s">
        <v>1635</v>
      </c>
      <c r="B606" s="121" t="s">
        <v>1636</v>
      </c>
    </row>
    <row r="607" spans="1:2" ht="30" x14ac:dyDescent="0.25">
      <c r="A607" s="120" t="s">
        <v>1637</v>
      </c>
      <c r="B607" s="121" t="s">
        <v>1638</v>
      </c>
    </row>
    <row r="608" spans="1:2" x14ac:dyDescent="0.25">
      <c r="A608" s="120" t="s">
        <v>1639</v>
      </c>
      <c r="B608" s="121" t="s">
        <v>1640</v>
      </c>
    </row>
    <row r="609" spans="1:2" ht="30" x14ac:dyDescent="0.25">
      <c r="A609" s="120" t="s">
        <v>1641</v>
      </c>
      <c r="B609" s="121" t="s">
        <v>1642</v>
      </c>
    </row>
    <row r="610" spans="1:2" x14ac:dyDescent="0.25">
      <c r="A610" s="120" t="s">
        <v>1643</v>
      </c>
      <c r="B610" s="121" t="s">
        <v>1644</v>
      </c>
    </row>
    <row r="611" spans="1:2" ht="30" x14ac:dyDescent="0.25">
      <c r="A611" s="120" t="s">
        <v>1645</v>
      </c>
      <c r="B611" s="121" t="s">
        <v>1646</v>
      </c>
    </row>
    <row r="612" spans="1:2" ht="30" x14ac:dyDescent="0.25">
      <c r="A612" s="120" t="s">
        <v>1647</v>
      </c>
      <c r="B612" s="121" t="s">
        <v>1648</v>
      </c>
    </row>
    <row r="613" spans="1:2" x14ac:dyDescent="0.25">
      <c r="A613" s="120" t="s">
        <v>1649</v>
      </c>
      <c r="B613" s="121" t="s">
        <v>1650</v>
      </c>
    </row>
    <row r="614" spans="1:2" x14ac:dyDescent="0.25">
      <c r="A614" s="120" t="s">
        <v>1651</v>
      </c>
      <c r="B614" s="121" t="s">
        <v>1652</v>
      </c>
    </row>
    <row r="615" spans="1:2" ht="30" x14ac:dyDescent="0.25">
      <c r="A615" s="120" t="s">
        <v>1653</v>
      </c>
      <c r="B615" s="121" t="s">
        <v>1654</v>
      </c>
    </row>
    <row r="616" spans="1:2" ht="30" x14ac:dyDescent="0.25">
      <c r="A616" s="120" t="s">
        <v>1655</v>
      </c>
      <c r="B616" s="121" t="s">
        <v>1656</v>
      </c>
    </row>
    <row r="617" spans="1:2" x14ac:dyDescent="0.25">
      <c r="A617" s="120" t="s">
        <v>1657</v>
      </c>
      <c r="B617" s="121" t="s">
        <v>1658</v>
      </c>
    </row>
    <row r="618" spans="1:2" x14ac:dyDescent="0.25">
      <c r="A618" s="120" t="s">
        <v>1659</v>
      </c>
      <c r="B618" s="121" t="s">
        <v>1660</v>
      </c>
    </row>
    <row r="619" spans="1:2" ht="30" x14ac:dyDescent="0.25">
      <c r="A619" s="120" t="s">
        <v>1661</v>
      </c>
      <c r="B619" s="121" t="s">
        <v>1662</v>
      </c>
    </row>
    <row r="620" spans="1:2" x14ac:dyDescent="0.25">
      <c r="A620" s="120" t="s">
        <v>1663</v>
      </c>
      <c r="B620" s="121" t="s">
        <v>1664</v>
      </c>
    </row>
    <row r="621" spans="1:2" ht="30" x14ac:dyDescent="0.25">
      <c r="A621" s="120" t="s">
        <v>1665</v>
      </c>
      <c r="B621" s="121" t="s">
        <v>1666</v>
      </c>
    </row>
    <row r="622" spans="1:2" ht="30" x14ac:dyDescent="0.25">
      <c r="A622" s="120" t="s">
        <v>1667</v>
      </c>
      <c r="B622" s="121" t="s">
        <v>1668</v>
      </c>
    </row>
    <row r="623" spans="1:2" ht="30" x14ac:dyDescent="0.25">
      <c r="A623" s="120" t="s">
        <v>1669</v>
      </c>
      <c r="B623" s="121" t="s">
        <v>1670</v>
      </c>
    </row>
    <row r="624" spans="1:2" ht="30" x14ac:dyDescent="0.25">
      <c r="A624" s="120" t="s">
        <v>1671</v>
      </c>
      <c r="B624" s="121" t="s">
        <v>1672</v>
      </c>
    </row>
    <row r="625" spans="1:2" ht="45" x14ac:dyDescent="0.25">
      <c r="A625" s="120" t="s">
        <v>1673</v>
      </c>
      <c r="B625" s="121" t="s">
        <v>1674</v>
      </c>
    </row>
    <row r="626" spans="1:2" x14ac:dyDescent="0.25">
      <c r="A626" s="120" t="s">
        <v>1675</v>
      </c>
      <c r="B626" s="121" t="s">
        <v>1676</v>
      </c>
    </row>
    <row r="627" spans="1:2" x14ac:dyDescent="0.25">
      <c r="A627" s="120" t="s">
        <v>1677</v>
      </c>
      <c r="B627" s="121" t="s">
        <v>1678</v>
      </c>
    </row>
    <row r="628" spans="1:2" x14ac:dyDescent="0.25">
      <c r="A628" s="120" t="s">
        <v>1679</v>
      </c>
      <c r="B628" s="121" t="s">
        <v>1680</v>
      </c>
    </row>
    <row r="629" spans="1:2" ht="30" x14ac:dyDescent="0.25">
      <c r="A629" s="120" t="s">
        <v>1681</v>
      </c>
      <c r="B629" s="121" t="s">
        <v>1682</v>
      </c>
    </row>
    <row r="630" spans="1:2" ht="30" x14ac:dyDescent="0.25">
      <c r="A630" s="120" t="s">
        <v>1683</v>
      </c>
      <c r="B630" s="121" t="s">
        <v>1684</v>
      </c>
    </row>
    <row r="631" spans="1:2" ht="30" x14ac:dyDescent="0.25">
      <c r="A631" s="120" t="s">
        <v>1685</v>
      </c>
      <c r="B631" s="121" t="s">
        <v>1686</v>
      </c>
    </row>
    <row r="632" spans="1:2" x14ac:dyDescent="0.25">
      <c r="A632" s="120" t="s">
        <v>1687</v>
      </c>
      <c r="B632" s="121" t="s">
        <v>1688</v>
      </c>
    </row>
    <row r="633" spans="1:2" x14ac:dyDescent="0.25">
      <c r="A633" s="120" t="s">
        <v>1689</v>
      </c>
      <c r="B633" s="121" t="s">
        <v>1690</v>
      </c>
    </row>
    <row r="634" spans="1:2" ht="45" x14ac:dyDescent="0.25">
      <c r="A634" s="120" t="s">
        <v>1691</v>
      </c>
      <c r="B634" s="121" t="s">
        <v>1692</v>
      </c>
    </row>
    <row r="635" spans="1:2" ht="30" x14ac:dyDescent="0.25">
      <c r="A635" s="120" t="s">
        <v>1693</v>
      </c>
      <c r="B635" s="121" t="s">
        <v>1694</v>
      </c>
    </row>
    <row r="636" spans="1:2" x14ac:dyDescent="0.25">
      <c r="A636" s="120" t="s">
        <v>1695</v>
      </c>
      <c r="B636" s="121" t="s">
        <v>1696</v>
      </c>
    </row>
    <row r="637" spans="1:2" ht="30" x14ac:dyDescent="0.25">
      <c r="A637" s="120" t="s">
        <v>1697</v>
      </c>
      <c r="B637" s="121" t="s">
        <v>1698</v>
      </c>
    </row>
    <row r="638" spans="1:2" x14ac:dyDescent="0.25">
      <c r="A638" s="120" t="s">
        <v>1699</v>
      </c>
      <c r="B638" s="121" t="s">
        <v>1700</v>
      </c>
    </row>
    <row r="639" spans="1:2" x14ac:dyDescent="0.25">
      <c r="A639" s="120" t="s">
        <v>1701</v>
      </c>
      <c r="B639" s="121" t="s">
        <v>1702</v>
      </c>
    </row>
    <row r="640" spans="1:2" x14ac:dyDescent="0.25">
      <c r="A640" s="120" t="s">
        <v>1703</v>
      </c>
      <c r="B640" s="121" t="s">
        <v>1704</v>
      </c>
    </row>
    <row r="641" spans="1:2" x14ac:dyDescent="0.25">
      <c r="A641" s="120" t="s">
        <v>1705</v>
      </c>
      <c r="B641" s="121" t="s">
        <v>1706</v>
      </c>
    </row>
    <row r="642" spans="1:2" x14ac:dyDescent="0.25">
      <c r="A642" s="120" t="s">
        <v>1707</v>
      </c>
      <c r="B642" s="121" t="s">
        <v>1708</v>
      </c>
    </row>
    <row r="643" spans="1:2" ht="30" x14ac:dyDescent="0.25">
      <c r="A643" s="120" t="s">
        <v>1709</v>
      </c>
      <c r="B643" s="121" t="s">
        <v>1710</v>
      </c>
    </row>
    <row r="644" spans="1:2" x14ac:dyDescent="0.25">
      <c r="A644" s="120" t="s">
        <v>1711</v>
      </c>
      <c r="B644" s="121" t="s">
        <v>1712</v>
      </c>
    </row>
    <row r="645" spans="1:2" x14ac:dyDescent="0.25">
      <c r="A645" s="120" t="s">
        <v>1713</v>
      </c>
      <c r="B645" s="121" t="s">
        <v>1714</v>
      </c>
    </row>
    <row r="646" spans="1:2" ht="30" x14ac:dyDescent="0.25">
      <c r="A646" s="120" t="s">
        <v>1715</v>
      </c>
      <c r="B646" s="121" t="s">
        <v>1716</v>
      </c>
    </row>
    <row r="647" spans="1:2" x14ac:dyDescent="0.25">
      <c r="A647" s="120" t="s">
        <v>1717</v>
      </c>
      <c r="B647" s="121" t="s">
        <v>1718</v>
      </c>
    </row>
    <row r="648" spans="1:2" x14ac:dyDescent="0.25">
      <c r="A648" s="120" t="s">
        <v>1719</v>
      </c>
      <c r="B648" s="121" t="s">
        <v>1720</v>
      </c>
    </row>
    <row r="649" spans="1:2" x14ac:dyDescent="0.25">
      <c r="A649" s="120" t="s">
        <v>1721</v>
      </c>
      <c r="B649" s="121" t="s">
        <v>1722</v>
      </c>
    </row>
    <row r="650" spans="1:2" x14ac:dyDescent="0.25">
      <c r="A650" s="120" t="s">
        <v>1723</v>
      </c>
      <c r="B650" s="121" t="s">
        <v>1724</v>
      </c>
    </row>
    <row r="651" spans="1:2" x14ac:dyDescent="0.25">
      <c r="A651" s="120" t="s">
        <v>1725</v>
      </c>
      <c r="B651" s="121" t="s">
        <v>1726</v>
      </c>
    </row>
    <row r="652" spans="1:2" x14ac:dyDescent="0.25">
      <c r="A652" s="120" t="s">
        <v>1727</v>
      </c>
      <c r="B652" s="121" t="s">
        <v>1728</v>
      </c>
    </row>
    <row r="653" spans="1:2" ht="30" x14ac:dyDescent="0.25">
      <c r="A653" s="120" t="s">
        <v>1729</v>
      </c>
      <c r="B653" s="121" t="s">
        <v>1730</v>
      </c>
    </row>
    <row r="654" spans="1:2" x14ac:dyDescent="0.25">
      <c r="A654" s="120" t="s">
        <v>1731</v>
      </c>
      <c r="B654" s="121" t="s">
        <v>1732</v>
      </c>
    </row>
    <row r="655" spans="1:2" x14ac:dyDescent="0.25">
      <c r="A655" s="120" t="s">
        <v>1733</v>
      </c>
      <c r="B655" s="121" t="s">
        <v>1734</v>
      </c>
    </row>
    <row r="656" spans="1:2" x14ac:dyDescent="0.25">
      <c r="A656" s="120" t="s">
        <v>1735</v>
      </c>
      <c r="B656" s="121" t="s">
        <v>1736</v>
      </c>
    </row>
    <row r="657" spans="1:2" ht="30" x14ac:dyDescent="0.25">
      <c r="A657" s="120" t="s">
        <v>1737</v>
      </c>
      <c r="B657" s="121" t="s">
        <v>1738</v>
      </c>
    </row>
    <row r="658" spans="1:2" x14ac:dyDescent="0.25">
      <c r="A658" s="120" t="s">
        <v>1739</v>
      </c>
      <c r="B658" s="121" t="s">
        <v>1740</v>
      </c>
    </row>
    <row r="659" spans="1:2" x14ac:dyDescent="0.25">
      <c r="A659" s="120" t="s">
        <v>1741</v>
      </c>
      <c r="B659" s="121" t="s">
        <v>1742</v>
      </c>
    </row>
    <row r="660" spans="1:2" x14ac:dyDescent="0.25">
      <c r="A660" s="120" t="s">
        <v>1743</v>
      </c>
      <c r="B660" s="121" t="s">
        <v>1744</v>
      </c>
    </row>
    <row r="661" spans="1:2" ht="30" x14ac:dyDescent="0.25">
      <c r="A661" s="120" t="s">
        <v>1745</v>
      </c>
      <c r="B661" s="121" t="s">
        <v>1746</v>
      </c>
    </row>
    <row r="662" spans="1:2" x14ac:dyDescent="0.25">
      <c r="A662" s="120" t="s">
        <v>1747</v>
      </c>
      <c r="B662" s="121" t="s">
        <v>1748</v>
      </c>
    </row>
    <row r="663" spans="1:2" x14ac:dyDescent="0.25">
      <c r="A663" s="120" t="s">
        <v>1749</v>
      </c>
      <c r="B663" s="121" t="s">
        <v>1750</v>
      </c>
    </row>
    <row r="664" spans="1:2" x14ac:dyDescent="0.25">
      <c r="A664" s="120" t="s">
        <v>1751</v>
      </c>
      <c r="B664" s="121" t="s">
        <v>1752</v>
      </c>
    </row>
    <row r="665" spans="1:2" ht="30" x14ac:dyDescent="0.25">
      <c r="A665" s="120" t="s">
        <v>1753</v>
      </c>
      <c r="B665" s="121" t="s">
        <v>1754</v>
      </c>
    </row>
    <row r="666" spans="1:2" x14ac:dyDescent="0.25">
      <c r="A666" s="120" t="s">
        <v>1755</v>
      </c>
      <c r="B666" s="121" t="s">
        <v>1756</v>
      </c>
    </row>
    <row r="667" spans="1:2" ht="30" x14ac:dyDescent="0.25">
      <c r="A667" s="120" t="s">
        <v>1757</v>
      </c>
      <c r="B667" s="121" t="s">
        <v>1758</v>
      </c>
    </row>
    <row r="668" spans="1:2" x14ac:dyDescent="0.25">
      <c r="A668" s="120" t="s">
        <v>1759</v>
      </c>
      <c r="B668" s="121" t="s">
        <v>1760</v>
      </c>
    </row>
    <row r="669" spans="1:2" x14ac:dyDescent="0.25">
      <c r="A669" s="120" t="s">
        <v>1761</v>
      </c>
      <c r="B669" s="121" t="s">
        <v>1762</v>
      </c>
    </row>
    <row r="670" spans="1:2" x14ac:dyDescent="0.25">
      <c r="A670" s="120" t="s">
        <v>1763</v>
      </c>
      <c r="B670" s="121" t="s">
        <v>1764</v>
      </c>
    </row>
    <row r="671" spans="1:2" ht="30" x14ac:dyDescent="0.25">
      <c r="A671" s="120" t="s">
        <v>1765</v>
      </c>
      <c r="B671" s="121" t="s">
        <v>1766</v>
      </c>
    </row>
    <row r="672" spans="1:2" x14ac:dyDescent="0.25">
      <c r="A672" s="120" t="s">
        <v>1767</v>
      </c>
      <c r="B672" s="121" t="s">
        <v>1768</v>
      </c>
    </row>
    <row r="673" spans="1:2" ht="30" x14ac:dyDescent="0.25">
      <c r="A673" s="120" t="s">
        <v>1769</v>
      </c>
      <c r="B673" s="121" t="s">
        <v>1770</v>
      </c>
    </row>
    <row r="674" spans="1:2" ht="30" x14ac:dyDescent="0.25">
      <c r="A674" s="120" t="s">
        <v>1771</v>
      </c>
      <c r="B674" s="121" t="s">
        <v>1772</v>
      </c>
    </row>
    <row r="675" spans="1:2" ht="30" x14ac:dyDescent="0.25">
      <c r="A675" s="120" t="s">
        <v>1773</v>
      </c>
      <c r="B675" s="121" t="s">
        <v>1774</v>
      </c>
    </row>
    <row r="676" spans="1:2" x14ac:dyDescent="0.25">
      <c r="A676" s="120" t="s">
        <v>1775</v>
      </c>
      <c r="B676" s="121" t="s">
        <v>1776</v>
      </c>
    </row>
    <row r="677" spans="1:2" x14ac:dyDescent="0.25">
      <c r="A677" s="120" t="s">
        <v>1777</v>
      </c>
      <c r="B677" s="121" t="s">
        <v>1778</v>
      </c>
    </row>
    <row r="678" spans="1:2" ht="30" x14ac:dyDescent="0.25">
      <c r="A678" s="120" t="s">
        <v>1779</v>
      </c>
      <c r="B678" s="121" t="s">
        <v>1780</v>
      </c>
    </row>
    <row r="679" spans="1:2" x14ac:dyDescent="0.25">
      <c r="A679" s="120" t="s">
        <v>1781</v>
      </c>
      <c r="B679" s="121" t="s">
        <v>1782</v>
      </c>
    </row>
    <row r="680" spans="1:2" x14ac:dyDescent="0.25">
      <c r="A680" s="120" t="s">
        <v>1783</v>
      </c>
      <c r="B680" s="121" t="s">
        <v>1784</v>
      </c>
    </row>
    <row r="681" spans="1:2" x14ac:dyDescent="0.25">
      <c r="A681" s="120" t="s">
        <v>1785</v>
      </c>
      <c r="B681" s="121" t="s">
        <v>1786</v>
      </c>
    </row>
    <row r="682" spans="1:2" x14ac:dyDescent="0.25">
      <c r="A682" s="120" t="s">
        <v>1787</v>
      </c>
      <c r="B682" s="121" t="s">
        <v>1788</v>
      </c>
    </row>
    <row r="683" spans="1:2" x14ac:dyDescent="0.25">
      <c r="A683" s="120" t="s">
        <v>1789</v>
      </c>
      <c r="B683" s="121" t="s">
        <v>1790</v>
      </c>
    </row>
    <row r="684" spans="1:2" x14ac:dyDescent="0.25">
      <c r="A684" s="120" t="s">
        <v>1791</v>
      </c>
      <c r="B684" s="121" t="s">
        <v>1792</v>
      </c>
    </row>
    <row r="685" spans="1:2" x14ac:dyDescent="0.25">
      <c r="A685" s="120" t="s">
        <v>1793</v>
      </c>
      <c r="B685" s="121" t="s">
        <v>1794</v>
      </c>
    </row>
    <row r="686" spans="1:2" ht="30" x14ac:dyDescent="0.25">
      <c r="A686" s="120" t="s">
        <v>1795</v>
      </c>
      <c r="B686" s="121" t="s">
        <v>1796</v>
      </c>
    </row>
    <row r="687" spans="1:2" x14ac:dyDescent="0.25">
      <c r="A687" s="120" t="s">
        <v>1797</v>
      </c>
      <c r="B687" s="121" t="s">
        <v>1798</v>
      </c>
    </row>
    <row r="688" spans="1:2" x14ac:dyDescent="0.25">
      <c r="A688" s="120" t="s">
        <v>1799</v>
      </c>
      <c r="B688" s="121" t="s">
        <v>1800</v>
      </c>
    </row>
    <row r="689" spans="1:2" x14ac:dyDescent="0.25">
      <c r="A689" s="120" t="s">
        <v>1801</v>
      </c>
      <c r="B689" s="121" t="s">
        <v>1802</v>
      </c>
    </row>
    <row r="690" spans="1:2" x14ac:dyDescent="0.25">
      <c r="A690" s="120" t="s">
        <v>1803</v>
      </c>
      <c r="B690" s="121" t="s">
        <v>1804</v>
      </c>
    </row>
    <row r="691" spans="1:2" x14ac:dyDescent="0.25">
      <c r="A691" s="120" t="s">
        <v>1805</v>
      </c>
      <c r="B691" s="121" t="s">
        <v>1806</v>
      </c>
    </row>
    <row r="692" spans="1:2" ht="30" x14ac:dyDescent="0.25">
      <c r="A692" s="120" t="s">
        <v>1807</v>
      </c>
      <c r="B692" s="121" t="s">
        <v>1808</v>
      </c>
    </row>
    <row r="693" spans="1:2" ht="30" x14ac:dyDescent="0.25">
      <c r="A693" s="120" t="s">
        <v>1809</v>
      </c>
      <c r="B693" s="121" t="s">
        <v>1810</v>
      </c>
    </row>
    <row r="694" spans="1:2" ht="30" x14ac:dyDescent="0.25">
      <c r="A694" s="120" t="s">
        <v>1811</v>
      </c>
      <c r="B694" s="121" t="s">
        <v>1812</v>
      </c>
    </row>
    <row r="695" spans="1:2" x14ac:dyDescent="0.25">
      <c r="A695" s="120" t="s">
        <v>1813</v>
      </c>
      <c r="B695" s="121" t="s">
        <v>1814</v>
      </c>
    </row>
    <row r="696" spans="1:2" x14ac:dyDescent="0.25">
      <c r="A696" s="120" t="s">
        <v>1815</v>
      </c>
      <c r="B696" s="121" t="s">
        <v>1816</v>
      </c>
    </row>
    <row r="697" spans="1:2" ht="30" x14ac:dyDescent="0.25">
      <c r="A697" s="120" t="s">
        <v>1817</v>
      </c>
      <c r="B697" s="121" t="s">
        <v>1818</v>
      </c>
    </row>
    <row r="698" spans="1:2" ht="30" x14ac:dyDescent="0.25">
      <c r="A698" s="120" t="s">
        <v>1819</v>
      </c>
      <c r="B698" s="121" t="s">
        <v>1820</v>
      </c>
    </row>
    <row r="699" spans="1:2" ht="30" x14ac:dyDescent="0.25">
      <c r="A699" s="120" t="s">
        <v>1821</v>
      </c>
      <c r="B699" s="121" t="s">
        <v>1822</v>
      </c>
    </row>
    <row r="700" spans="1:2" ht="30" x14ac:dyDescent="0.25">
      <c r="A700" s="120" t="s">
        <v>1823</v>
      </c>
      <c r="B700" s="121" t="s">
        <v>1824</v>
      </c>
    </row>
    <row r="701" spans="1:2" ht="30" x14ac:dyDescent="0.25">
      <c r="A701" s="120" t="s">
        <v>1825</v>
      </c>
      <c r="B701" s="121" t="s">
        <v>1826</v>
      </c>
    </row>
    <row r="702" spans="1:2" x14ac:dyDescent="0.25">
      <c r="A702" s="120" t="s">
        <v>1827</v>
      </c>
      <c r="B702" s="121" t="s">
        <v>1828</v>
      </c>
    </row>
    <row r="703" spans="1:2" ht="30" x14ac:dyDescent="0.25">
      <c r="A703" s="120" t="s">
        <v>1829</v>
      </c>
      <c r="B703" s="121" t="s">
        <v>1830</v>
      </c>
    </row>
    <row r="704" spans="1:2" x14ac:dyDescent="0.25">
      <c r="A704" s="120" t="s">
        <v>1831</v>
      </c>
      <c r="B704" s="121" t="s">
        <v>1832</v>
      </c>
    </row>
    <row r="705" spans="1:2" x14ac:dyDescent="0.25">
      <c r="A705" s="120" t="s">
        <v>1833</v>
      </c>
      <c r="B705" s="121" t="s">
        <v>1834</v>
      </c>
    </row>
    <row r="706" spans="1:2" ht="30" x14ac:dyDescent="0.25">
      <c r="A706" s="120" t="s">
        <v>1835</v>
      </c>
      <c r="B706" s="121" t="s">
        <v>1836</v>
      </c>
    </row>
    <row r="707" spans="1:2" ht="30" x14ac:dyDescent="0.25">
      <c r="A707" s="120" t="s">
        <v>1837</v>
      </c>
      <c r="B707" s="121" t="s">
        <v>1838</v>
      </c>
    </row>
    <row r="708" spans="1:2" ht="30" x14ac:dyDescent="0.25">
      <c r="A708" s="120" t="s">
        <v>1839</v>
      </c>
      <c r="B708" s="121" t="s">
        <v>1840</v>
      </c>
    </row>
    <row r="709" spans="1:2" ht="30" x14ac:dyDescent="0.25">
      <c r="A709" s="120" t="s">
        <v>1841</v>
      </c>
      <c r="B709" s="121" t="s">
        <v>1842</v>
      </c>
    </row>
    <row r="710" spans="1:2" ht="30" x14ac:dyDescent="0.25">
      <c r="A710" s="120" t="s">
        <v>1843</v>
      </c>
      <c r="B710" s="121" t="s">
        <v>1844</v>
      </c>
    </row>
    <row r="711" spans="1:2" x14ac:dyDescent="0.25">
      <c r="A711" s="120" t="s">
        <v>1845</v>
      </c>
      <c r="B711" s="121" t="s">
        <v>1846</v>
      </c>
    </row>
    <row r="712" spans="1:2" ht="30" x14ac:dyDescent="0.25">
      <c r="A712" s="120" t="s">
        <v>1847</v>
      </c>
      <c r="B712" s="121" t="s">
        <v>1848</v>
      </c>
    </row>
    <row r="713" spans="1:2" ht="30" x14ac:dyDescent="0.25">
      <c r="A713" s="120" t="s">
        <v>1849</v>
      </c>
      <c r="B713" s="121" t="s">
        <v>1850</v>
      </c>
    </row>
    <row r="714" spans="1:2" ht="30" x14ac:dyDescent="0.25">
      <c r="A714" s="120" t="s">
        <v>1851</v>
      </c>
      <c r="B714" s="121" t="s">
        <v>1852</v>
      </c>
    </row>
    <row r="715" spans="1:2" ht="30" x14ac:dyDescent="0.25">
      <c r="A715" s="120" t="s">
        <v>1853</v>
      </c>
      <c r="B715" s="121" t="s">
        <v>1854</v>
      </c>
    </row>
    <row r="716" spans="1:2" ht="30" x14ac:dyDescent="0.25">
      <c r="A716" s="120" t="s">
        <v>1855</v>
      </c>
      <c r="B716" s="121" t="s">
        <v>1856</v>
      </c>
    </row>
    <row r="717" spans="1:2" x14ac:dyDescent="0.25">
      <c r="A717" s="120" t="s">
        <v>1857</v>
      </c>
      <c r="B717" s="121" t="s">
        <v>1858</v>
      </c>
    </row>
    <row r="718" spans="1:2" ht="30" x14ac:dyDescent="0.25">
      <c r="A718" s="120" t="s">
        <v>1859</v>
      </c>
      <c r="B718" s="121" t="s">
        <v>1860</v>
      </c>
    </row>
    <row r="719" spans="1:2" x14ac:dyDescent="0.25">
      <c r="A719" s="120" t="s">
        <v>1861</v>
      </c>
      <c r="B719" s="121" t="s">
        <v>1862</v>
      </c>
    </row>
    <row r="720" spans="1:2" x14ac:dyDescent="0.25">
      <c r="A720" s="120" t="s">
        <v>1863</v>
      </c>
      <c r="B720" s="121" t="s">
        <v>1864</v>
      </c>
    </row>
    <row r="721" spans="1:2" x14ac:dyDescent="0.25">
      <c r="A721" s="120" t="s">
        <v>1865</v>
      </c>
      <c r="B721" s="121" t="s">
        <v>1866</v>
      </c>
    </row>
    <row r="722" spans="1:2" x14ac:dyDescent="0.25">
      <c r="A722" s="120" t="s">
        <v>1867</v>
      </c>
      <c r="B722" s="121" t="s">
        <v>1868</v>
      </c>
    </row>
    <row r="723" spans="1:2" ht="30" x14ac:dyDescent="0.25">
      <c r="A723" s="120" t="s">
        <v>1869</v>
      </c>
      <c r="B723" s="121" t="s">
        <v>1870</v>
      </c>
    </row>
    <row r="724" spans="1:2" ht="30" x14ac:dyDescent="0.25">
      <c r="A724" s="120" t="s">
        <v>1871</v>
      </c>
      <c r="B724" s="121" t="s">
        <v>1872</v>
      </c>
    </row>
    <row r="725" spans="1:2" ht="30" x14ac:dyDescent="0.25">
      <c r="A725" s="120" t="s">
        <v>1873</v>
      </c>
      <c r="B725" s="121" t="s">
        <v>1874</v>
      </c>
    </row>
    <row r="726" spans="1:2" x14ac:dyDescent="0.25">
      <c r="A726" s="120" t="s">
        <v>1875</v>
      </c>
      <c r="B726" s="121" t="s">
        <v>1876</v>
      </c>
    </row>
    <row r="727" spans="1:2" x14ac:dyDescent="0.25">
      <c r="A727" s="120" t="s">
        <v>1877</v>
      </c>
      <c r="B727" s="121" t="s">
        <v>1878</v>
      </c>
    </row>
    <row r="728" spans="1:2" ht="30" x14ac:dyDescent="0.25">
      <c r="A728" s="120" t="s">
        <v>1879</v>
      </c>
      <c r="B728" s="121" t="s">
        <v>1880</v>
      </c>
    </row>
    <row r="729" spans="1:2" x14ac:dyDescent="0.25">
      <c r="A729" s="120" t="s">
        <v>1881</v>
      </c>
      <c r="B729" s="121" t="s">
        <v>1882</v>
      </c>
    </row>
    <row r="730" spans="1:2" x14ac:dyDescent="0.25">
      <c r="A730" s="120" t="s">
        <v>1883</v>
      </c>
      <c r="B730" s="121" t="s">
        <v>1884</v>
      </c>
    </row>
    <row r="731" spans="1:2" ht="30" x14ac:dyDescent="0.25">
      <c r="A731" s="120" t="s">
        <v>1885</v>
      </c>
      <c r="B731" s="121" t="s">
        <v>1886</v>
      </c>
    </row>
    <row r="732" spans="1:2" ht="45" x14ac:dyDescent="0.25">
      <c r="A732" s="120" t="s">
        <v>1887</v>
      </c>
      <c r="B732" s="121" t="s">
        <v>1888</v>
      </c>
    </row>
    <row r="733" spans="1:2" x14ac:dyDescent="0.25">
      <c r="A733" s="120" t="s">
        <v>1889</v>
      </c>
      <c r="B733" s="121" t="s">
        <v>1890</v>
      </c>
    </row>
    <row r="734" spans="1:2" x14ac:dyDescent="0.25">
      <c r="A734" s="120" t="s">
        <v>1891</v>
      </c>
      <c r="B734" s="121" t="s">
        <v>1892</v>
      </c>
    </row>
    <row r="735" spans="1:2" x14ac:dyDescent="0.25">
      <c r="A735" s="120" t="s">
        <v>1893</v>
      </c>
      <c r="B735" s="121" t="s">
        <v>1894</v>
      </c>
    </row>
    <row r="736" spans="1:2" x14ac:dyDescent="0.25">
      <c r="A736" s="120" t="s">
        <v>1895</v>
      </c>
      <c r="B736" s="121" t="s">
        <v>1896</v>
      </c>
    </row>
    <row r="737" spans="1:2" x14ac:dyDescent="0.25">
      <c r="A737" s="120" t="s">
        <v>1897</v>
      </c>
      <c r="B737" s="121" t="s">
        <v>1898</v>
      </c>
    </row>
    <row r="738" spans="1:2" x14ac:dyDescent="0.25">
      <c r="A738" s="120" t="s">
        <v>1899</v>
      </c>
      <c r="B738" s="121" t="s">
        <v>1900</v>
      </c>
    </row>
    <row r="739" spans="1:2" x14ac:dyDescent="0.25">
      <c r="A739" s="120" t="s">
        <v>1901</v>
      </c>
      <c r="B739" s="121" t="s">
        <v>1902</v>
      </c>
    </row>
    <row r="740" spans="1:2" ht="45" x14ac:dyDescent="0.25">
      <c r="A740" s="120" t="s">
        <v>1903</v>
      </c>
      <c r="B740" s="121" t="s">
        <v>1904</v>
      </c>
    </row>
    <row r="741" spans="1:2" ht="30" x14ac:dyDescent="0.25">
      <c r="A741" s="120" t="s">
        <v>1905</v>
      </c>
      <c r="B741" s="121" t="s">
        <v>1906</v>
      </c>
    </row>
    <row r="742" spans="1:2" x14ac:dyDescent="0.25">
      <c r="A742" s="120" t="s">
        <v>1907</v>
      </c>
      <c r="B742" s="121" t="s">
        <v>1908</v>
      </c>
    </row>
    <row r="743" spans="1:2" ht="30" x14ac:dyDescent="0.25">
      <c r="A743" s="120" t="s">
        <v>1909</v>
      </c>
      <c r="B743" s="121" t="s">
        <v>1910</v>
      </c>
    </row>
    <row r="744" spans="1:2" x14ac:dyDescent="0.25">
      <c r="A744" s="120" t="s">
        <v>1911</v>
      </c>
      <c r="B744" s="121" t="s">
        <v>1912</v>
      </c>
    </row>
    <row r="745" spans="1:2" x14ac:dyDescent="0.25">
      <c r="A745" s="120" t="s">
        <v>1913</v>
      </c>
      <c r="B745" s="121" t="s">
        <v>1914</v>
      </c>
    </row>
    <row r="746" spans="1:2" x14ac:dyDescent="0.25">
      <c r="A746" s="120" t="s">
        <v>1915</v>
      </c>
      <c r="B746" s="121" t="s">
        <v>1916</v>
      </c>
    </row>
    <row r="747" spans="1:2" x14ac:dyDescent="0.25">
      <c r="A747" s="120" t="s">
        <v>1917</v>
      </c>
      <c r="B747" s="121" t="s">
        <v>1918</v>
      </c>
    </row>
    <row r="748" spans="1:2" x14ac:dyDescent="0.25">
      <c r="A748" s="120" t="s">
        <v>1919</v>
      </c>
      <c r="B748" s="121" t="s">
        <v>1920</v>
      </c>
    </row>
    <row r="749" spans="1:2" x14ac:dyDescent="0.25">
      <c r="A749" s="120" t="s">
        <v>1921</v>
      </c>
      <c r="B749" s="121" t="s">
        <v>1922</v>
      </c>
    </row>
    <row r="750" spans="1:2" x14ac:dyDescent="0.25">
      <c r="A750" s="120" t="s">
        <v>1923</v>
      </c>
      <c r="B750" s="121" t="s">
        <v>1924</v>
      </c>
    </row>
    <row r="751" spans="1:2" x14ac:dyDescent="0.25">
      <c r="A751" s="120" t="s">
        <v>1925</v>
      </c>
      <c r="B751" s="121" t="s">
        <v>1926</v>
      </c>
    </row>
    <row r="752" spans="1:2" x14ac:dyDescent="0.25">
      <c r="A752" s="120" t="s">
        <v>1927</v>
      </c>
      <c r="B752" s="121" t="s">
        <v>1928</v>
      </c>
    </row>
    <row r="753" spans="1:2" ht="30" x14ac:dyDescent="0.25">
      <c r="A753" s="120" t="s">
        <v>1929</v>
      </c>
      <c r="B753" s="121" t="s">
        <v>1930</v>
      </c>
    </row>
    <row r="754" spans="1:2" x14ac:dyDescent="0.25">
      <c r="A754" s="120" t="s">
        <v>1931</v>
      </c>
      <c r="B754" s="121" t="s">
        <v>1932</v>
      </c>
    </row>
    <row r="755" spans="1:2" ht="30" x14ac:dyDescent="0.25">
      <c r="A755" s="120" t="s">
        <v>1933</v>
      </c>
      <c r="B755" s="121" t="s">
        <v>1934</v>
      </c>
    </row>
    <row r="756" spans="1:2" ht="30" x14ac:dyDescent="0.25">
      <c r="A756" s="120" t="s">
        <v>1935</v>
      </c>
      <c r="B756" s="121" t="s">
        <v>1936</v>
      </c>
    </row>
    <row r="757" spans="1:2" ht="30" x14ac:dyDescent="0.25">
      <c r="A757" s="120" t="s">
        <v>1937</v>
      </c>
      <c r="B757" s="121" t="s">
        <v>1938</v>
      </c>
    </row>
    <row r="758" spans="1:2" ht="30" x14ac:dyDescent="0.25">
      <c r="A758" s="120" t="s">
        <v>1939</v>
      </c>
      <c r="B758" s="121" t="s">
        <v>1940</v>
      </c>
    </row>
    <row r="759" spans="1:2" x14ac:dyDescent="0.25">
      <c r="A759" s="120" t="s">
        <v>1941</v>
      </c>
      <c r="B759" s="121" t="s">
        <v>1942</v>
      </c>
    </row>
    <row r="760" spans="1:2" ht="30" x14ac:dyDescent="0.25">
      <c r="A760" s="120" t="s">
        <v>1943</v>
      </c>
      <c r="B760" s="121" t="s">
        <v>1944</v>
      </c>
    </row>
    <row r="761" spans="1:2" x14ac:dyDescent="0.25">
      <c r="A761" s="120" t="s">
        <v>1945</v>
      </c>
      <c r="B761" s="121" t="s">
        <v>1946</v>
      </c>
    </row>
    <row r="762" spans="1:2" ht="30" x14ac:dyDescent="0.25">
      <c r="A762" s="120" t="s">
        <v>1947</v>
      </c>
      <c r="B762" s="121" t="s">
        <v>1948</v>
      </c>
    </row>
    <row r="763" spans="1:2" ht="30" x14ac:dyDescent="0.25">
      <c r="A763" s="120" t="s">
        <v>1949</v>
      </c>
      <c r="B763" s="121" t="s">
        <v>1950</v>
      </c>
    </row>
    <row r="764" spans="1:2" x14ac:dyDescent="0.25">
      <c r="A764" s="120" t="s">
        <v>1951</v>
      </c>
      <c r="B764" s="121" t="s">
        <v>1952</v>
      </c>
    </row>
    <row r="765" spans="1:2" x14ac:dyDescent="0.25">
      <c r="A765" s="120" t="s">
        <v>1953</v>
      </c>
      <c r="B765" s="121" t="s">
        <v>1954</v>
      </c>
    </row>
    <row r="766" spans="1:2" ht="30" x14ac:dyDescent="0.25">
      <c r="A766" s="120" t="s">
        <v>1955</v>
      </c>
      <c r="B766" s="121" t="s">
        <v>1956</v>
      </c>
    </row>
    <row r="767" spans="1:2" x14ac:dyDescent="0.25">
      <c r="A767" s="120" t="s">
        <v>1957</v>
      </c>
      <c r="B767" s="121" t="s">
        <v>1958</v>
      </c>
    </row>
    <row r="768" spans="1:2" x14ac:dyDescent="0.25">
      <c r="A768" s="120" t="s">
        <v>1959</v>
      </c>
      <c r="B768" s="121" t="s">
        <v>1960</v>
      </c>
    </row>
    <row r="769" spans="1:2" ht="30" x14ac:dyDescent="0.25">
      <c r="A769" s="120" t="s">
        <v>1961</v>
      </c>
      <c r="B769" s="121" t="s">
        <v>1962</v>
      </c>
    </row>
    <row r="770" spans="1:2" x14ac:dyDescent="0.25">
      <c r="A770" s="120" t="s">
        <v>1963</v>
      </c>
      <c r="B770" s="121" t="s">
        <v>1964</v>
      </c>
    </row>
    <row r="771" spans="1:2" ht="30" x14ac:dyDescent="0.25">
      <c r="A771" s="120" t="s">
        <v>1965</v>
      </c>
      <c r="B771" s="121" t="s">
        <v>1966</v>
      </c>
    </row>
    <row r="772" spans="1:2" x14ac:dyDescent="0.25">
      <c r="A772" s="120" t="s">
        <v>1967</v>
      </c>
      <c r="B772" s="121" t="s">
        <v>1968</v>
      </c>
    </row>
    <row r="773" spans="1:2" x14ac:dyDescent="0.25">
      <c r="A773" s="120" t="s">
        <v>1969</v>
      </c>
      <c r="B773" s="121" t="s">
        <v>1970</v>
      </c>
    </row>
    <row r="774" spans="1:2" ht="30" x14ac:dyDescent="0.25">
      <c r="A774" s="120" t="s">
        <v>1971</v>
      </c>
      <c r="B774" s="121" t="s">
        <v>1972</v>
      </c>
    </row>
    <row r="775" spans="1:2" x14ac:dyDescent="0.25">
      <c r="A775" s="120" t="s">
        <v>1973</v>
      </c>
      <c r="B775" s="121" t="s">
        <v>1974</v>
      </c>
    </row>
    <row r="776" spans="1:2" x14ac:dyDescent="0.25">
      <c r="A776" s="120" t="s">
        <v>1975</v>
      </c>
      <c r="B776" s="121" t="s">
        <v>1976</v>
      </c>
    </row>
    <row r="777" spans="1:2" x14ac:dyDescent="0.25">
      <c r="A777" s="120" t="s">
        <v>1977</v>
      </c>
      <c r="B777" s="121" t="s">
        <v>1978</v>
      </c>
    </row>
    <row r="778" spans="1:2" ht="30" x14ac:dyDescent="0.25">
      <c r="A778" s="120" t="s">
        <v>1979</v>
      </c>
      <c r="B778" s="121" t="s">
        <v>1980</v>
      </c>
    </row>
    <row r="779" spans="1:2" ht="30" x14ac:dyDescent="0.25">
      <c r="A779" s="120" t="s">
        <v>1981</v>
      </c>
      <c r="B779" s="121" t="s">
        <v>1982</v>
      </c>
    </row>
    <row r="780" spans="1:2" ht="30" x14ac:dyDescent="0.25">
      <c r="A780" s="120" t="s">
        <v>1983</v>
      </c>
      <c r="B780" s="121" t="s">
        <v>1984</v>
      </c>
    </row>
    <row r="781" spans="1:2" x14ac:dyDescent="0.25">
      <c r="A781" s="120" t="s">
        <v>1985</v>
      </c>
      <c r="B781" s="121" t="s">
        <v>1986</v>
      </c>
    </row>
    <row r="782" spans="1:2" ht="30" x14ac:dyDescent="0.25">
      <c r="A782" s="120" t="s">
        <v>1987</v>
      </c>
      <c r="B782" s="121" t="s">
        <v>1988</v>
      </c>
    </row>
    <row r="783" spans="1:2" x14ac:dyDescent="0.25">
      <c r="A783" s="120" t="s">
        <v>1989</v>
      </c>
      <c r="B783" s="121" t="s">
        <v>1990</v>
      </c>
    </row>
    <row r="784" spans="1:2" x14ac:dyDescent="0.25">
      <c r="A784" s="120" t="s">
        <v>1991</v>
      </c>
      <c r="B784" s="121" t="s">
        <v>1992</v>
      </c>
    </row>
    <row r="785" spans="1:2" ht="30" x14ac:dyDescent="0.25">
      <c r="A785" s="120" t="s">
        <v>1993</v>
      </c>
      <c r="B785" s="121" t="s">
        <v>1994</v>
      </c>
    </row>
    <row r="786" spans="1:2" x14ac:dyDescent="0.25">
      <c r="A786" s="120" t="s">
        <v>1995</v>
      </c>
      <c r="B786" s="121" t="s">
        <v>1996</v>
      </c>
    </row>
    <row r="787" spans="1:2" x14ac:dyDescent="0.25">
      <c r="A787" s="120" t="s">
        <v>1997</v>
      </c>
      <c r="B787" s="121" t="s">
        <v>1998</v>
      </c>
    </row>
    <row r="788" spans="1:2" x14ac:dyDescent="0.25">
      <c r="A788" s="120" t="s">
        <v>1999</v>
      </c>
      <c r="B788" s="121" t="s">
        <v>2000</v>
      </c>
    </row>
    <row r="789" spans="1:2" x14ac:dyDescent="0.25">
      <c r="A789" s="120" t="s">
        <v>2001</v>
      </c>
      <c r="B789" s="121" t="s">
        <v>2002</v>
      </c>
    </row>
    <row r="790" spans="1:2" x14ac:dyDescent="0.25">
      <c r="A790" s="120" t="s">
        <v>2003</v>
      </c>
      <c r="B790" s="121" t="s">
        <v>2004</v>
      </c>
    </row>
    <row r="791" spans="1:2" ht="30" x14ac:dyDescent="0.25">
      <c r="A791" s="120" t="s">
        <v>2005</v>
      </c>
      <c r="B791" s="121" t="s">
        <v>2006</v>
      </c>
    </row>
    <row r="792" spans="1:2" ht="30" x14ac:dyDescent="0.25">
      <c r="A792" s="120" t="s">
        <v>2007</v>
      </c>
      <c r="B792" s="121" t="s">
        <v>2008</v>
      </c>
    </row>
    <row r="793" spans="1:2" ht="30" x14ac:dyDescent="0.25">
      <c r="A793" s="120" t="s">
        <v>2009</v>
      </c>
      <c r="B793" s="121" t="s">
        <v>2010</v>
      </c>
    </row>
    <row r="794" spans="1:2" x14ac:dyDescent="0.25">
      <c r="A794" s="120" t="s">
        <v>2011</v>
      </c>
      <c r="B794" s="121" t="s">
        <v>2012</v>
      </c>
    </row>
    <row r="795" spans="1:2" x14ac:dyDescent="0.25">
      <c r="A795" s="120" t="s">
        <v>2013</v>
      </c>
      <c r="B795" s="121" t="s">
        <v>2014</v>
      </c>
    </row>
    <row r="796" spans="1:2" x14ac:dyDescent="0.25">
      <c r="A796" s="120" t="s">
        <v>2015</v>
      </c>
      <c r="B796" s="121" t="s">
        <v>2016</v>
      </c>
    </row>
    <row r="797" spans="1:2" ht="30" x14ac:dyDescent="0.25">
      <c r="A797" s="120" t="s">
        <v>2017</v>
      </c>
      <c r="B797" s="121" t="s">
        <v>2018</v>
      </c>
    </row>
    <row r="798" spans="1:2" x14ac:dyDescent="0.25">
      <c r="A798" s="120" t="s">
        <v>2019</v>
      </c>
      <c r="B798" s="121" t="s">
        <v>2020</v>
      </c>
    </row>
    <row r="799" spans="1:2" x14ac:dyDescent="0.25">
      <c r="A799" s="120" t="s">
        <v>2021</v>
      </c>
      <c r="B799" s="121" t="s">
        <v>2022</v>
      </c>
    </row>
    <row r="800" spans="1:2" x14ac:dyDescent="0.25">
      <c r="A800" s="120" t="s">
        <v>2023</v>
      </c>
      <c r="B800" s="121" t="s">
        <v>2024</v>
      </c>
    </row>
    <row r="801" spans="1:2" x14ac:dyDescent="0.25">
      <c r="A801" s="120" t="s">
        <v>2025</v>
      </c>
      <c r="B801" s="121" t="s">
        <v>2026</v>
      </c>
    </row>
    <row r="802" spans="1:2" x14ac:dyDescent="0.25">
      <c r="A802" s="120" t="s">
        <v>2027</v>
      </c>
      <c r="B802" s="121" t="s">
        <v>2028</v>
      </c>
    </row>
    <row r="803" spans="1:2" x14ac:dyDescent="0.25">
      <c r="A803" s="120" t="s">
        <v>2029</v>
      </c>
      <c r="B803" s="121" t="s">
        <v>2030</v>
      </c>
    </row>
    <row r="804" spans="1:2" x14ac:dyDescent="0.25">
      <c r="A804" s="120" t="s">
        <v>2031</v>
      </c>
      <c r="B804" s="121" t="s">
        <v>2032</v>
      </c>
    </row>
    <row r="805" spans="1:2" ht="30" x14ac:dyDescent="0.25">
      <c r="A805" s="120" t="s">
        <v>2033</v>
      </c>
      <c r="B805" s="121" t="s">
        <v>2034</v>
      </c>
    </row>
    <row r="806" spans="1:2" x14ac:dyDescent="0.25">
      <c r="A806" s="120" t="s">
        <v>2035</v>
      </c>
      <c r="B806" s="121" t="s">
        <v>2036</v>
      </c>
    </row>
    <row r="807" spans="1:2" ht="30" x14ac:dyDescent="0.25">
      <c r="A807" s="120" t="s">
        <v>2037</v>
      </c>
      <c r="B807" s="121" t="s">
        <v>2038</v>
      </c>
    </row>
    <row r="808" spans="1:2" x14ac:dyDescent="0.25">
      <c r="A808" s="120" t="s">
        <v>2039</v>
      </c>
      <c r="B808" s="121" t="s">
        <v>2040</v>
      </c>
    </row>
    <row r="809" spans="1:2" ht="30" x14ac:dyDescent="0.25">
      <c r="A809" s="120" t="s">
        <v>2041</v>
      </c>
      <c r="B809" s="121" t="s">
        <v>2042</v>
      </c>
    </row>
    <row r="810" spans="1:2" ht="30" x14ac:dyDescent="0.25">
      <c r="A810" s="120" t="s">
        <v>2043</v>
      </c>
      <c r="B810" s="121" t="s">
        <v>2044</v>
      </c>
    </row>
    <row r="811" spans="1:2" ht="30" x14ac:dyDescent="0.25">
      <c r="A811" s="120" t="s">
        <v>2045</v>
      </c>
      <c r="B811" s="121" t="s">
        <v>2046</v>
      </c>
    </row>
    <row r="812" spans="1:2" x14ac:dyDescent="0.25">
      <c r="A812" s="120" t="s">
        <v>2047</v>
      </c>
      <c r="B812" s="121" t="s">
        <v>2048</v>
      </c>
    </row>
    <row r="813" spans="1:2" x14ac:dyDescent="0.25">
      <c r="A813" s="120" t="s">
        <v>2049</v>
      </c>
      <c r="B813" s="121" t="s">
        <v>2050</v>
      </c>
    </row>
    <row r="814" spans="1:2" x14ac:dyDescent="0.25">
      <c r="A814" s="120" t="s">
        <v>2051</v>
      </c>
      <c r="B814" s="121" t="s">
        <v>2052</v>
      </c>
    </row>
    <row r="815" spans="1:2" x14ac:dyDescent="0.25">
      <c r="A815" s="120" t="s">
        <v>2053</v>
      </c>
      <c r="B815" s="121" t="s">
        <v>2054</v>
      </c>
    </row>
    <row r="816" spans="1:2" x14ac:dyDescent="0.25">
      <c r="A816" s="120" t="s">
        <v>2055</v>
      </c>
      <c r="B816" s="121" t="s">
        <v>2056</v>
      </c>
    </row>
    <row r="817" spans="1:2" x14ac:dyDescent="0.25">
      <c r="A817" s="120" t="s">
        <v>2057</v>
      </c>
      <c r="B817" s="121" t="s">
        <v>2058</v>
      </c>
    </row>
    <row r="818" spans="1:2" x14ac:dyDescent="0.25">
      <c r="A818" s="120" t="s">
        <v>2059</v>
      </c>
      <c r="B818" s="121" t="s">
        <v>2060</v>
      </c>
    </row>
    <row r="819" spans="1:2" x14ac:dyDescent="0.25">
      <c r="A819" s="120" t="s">
        <v>2061</v>
      </c>
      <c r="B819" s="121" t="s">
        <v>2062</v>
      </c>
    </row>
    <row r="820" spans="1:2" x14ac:dyDescent="0.25">
      <c r="A820" s="120" t="s">
        <v>2063</v>
      </c>
      <c r="B820" s="121" t="s">
        <v>2064</v>
      </c>
    </row>
    <row r="821" spans="1:2" x14ac:dyDescent="0.25">
      <c r="A821" s="120" t="s">
        <v>2065</v>
      </c>
      <c r="B821" s="121" t="s">
        <v>2066</v>
      </c>
    </row>
    <row r="822" spans="1:2" ht="30" x14ac:dyDescent="0.25">
      <c r="A822" s="120" t="s">
        <v>2067</v>
      </c>
      <c r="B822" s="121" t="s">
        <v>2068</v>
      </c>
    </row>
    <row r="823" spans="1:2" ht="30" x14ac:dyDescent="0.25">
      <c r="A823" s="120" t="s">
        <v>2069</v>
      </c>
      <c r="B823" s="121" t="s">
        <v>2070</v>
      </c>
    </row>
    <row r="824" spans="1:2" x14ac:dyDescent="0.25">
      <c r="A824" s="120" t="s">
        <v>2071</v>
      </c>
      <c r="B824" s="121" t="s">
        <v>2072</v>
      </c>
    </row>
    <row r="825" spans="1:2" ht="30" x14ac:dyDescent="0.25">
      <c r="A825" s="120" t="s">
        <v>2073</v>
      </c>
      <c r="B825" s="121" t="s">
        <v>2074</v>
      </c>
    </row>
    <row r="826" spans="1:2" ht="30" x14ac:dyDescent="0.25">
      <c r="A826" s="120" t="s">
        <v>2075</v>
      </c>
      <c r="B826" s="121" t="s">
        <v>2076</v>
      </c>
    </row>
    <row r="827" spans="1:2" ht="30" x14ac:dyDescent="0.25">
      <c r="A827" s="120" t="s">
        <v>2077</v>
      </c>
      <c r="B827" s="121" t="s">
        <v>2078</v>
      </c>
    </row>
    <row r="828" spans="1:2" x14ac:dyDescent="0.25">
      <c r="A828" s="120" t="s">
        <v>2079</v>
      </c>
      <c r="B828" s="121" t="s">
        <v>2080</v>
      </c>
    </row>
    <row r="829" spans="1:2" ht="45" x14ac:dyDescent="0.25">
      <c r="A829" s="120" t="s">
        <v>2081</v>
      </c>
      <c r="B829" s="121" t="s">
        <v>2082</v>
      </c>
    </row>
    <row r="830" spans="1:2" x14ac:dyDescent="0.25">
      <c r="A830" s="120" t="s">
        <v>2083</v>
      </c>
      <c r="B830" s="121" t="s">
        <v>2084</v>
      </c>
    </row>
    <row r="831" spans="1:2" ht="30" x14ac:dyDescent="0.25">
      <c r="A831" s="120" t="s">
        <v>2085</v>
      </c>
      <c r="B831" s="121" t="s">
        <v>2086</v>
      </c>
    </row>
    <row r="832" spans="1:2" ht="30" x14ac:dyDescent="0.25">
      <c r="A832" s="120" t="s">
        <v>2087</v>
      </c>
      <c r="B832" s="121" t="s">
        <v>2088</v>
      </c>
    </row>
    <row r="833" spans="1:2" ht="30" x14ac:dyDescent="0.25">
      <c r="A833" s="120" t="s">
        <v>2089</v>
      </c>
      <c r="B833" s="121" t="s">
        <v>2090</v>
      </c>
    </row>
    <row r="834" spans="1:2" ht="30" x14ac:dyDescent="0.25">
      <c r="A834" s="120" t="s">
        <v>2091</v>
      </c>
      <c r="B834" s="121" t="s">
        <v>2092</v>
      </c>
    </row>
    <row r="835" spans="1:2" x14ac:dyDescent="0.25">
      <c r="A835" s="120" t="s">
        <v>2093</v>
      </c>
      <c r="B835" s="121" t="s">
        <v>2094</v>
      </c>
    </row>
    <row r="836" spans="1:2" x14ac:dyDescent="0.25">
      <c r="A836" s="120" t="s">
        <v>2095</v>
      </c>
      <c r="B836" s="121" t="s">
        <v>2096</v>
      </c>
    </row>
    <row r="837" spans="1:2" x14ac:dyDescent="0.25">
      <c r="A837" s="120" t="s">
        <v>2097</v>
      </c>
      <c r="B837" s="121" t="s">
        <v>2098</v>
      </c>
    </row>
    <row r="838" spans="1:2" x14ac:dyDescent="0.25">
      <c r="A838" s="120" t="s">
        <v>2099</v>
      </c>
      <c r="B838" s="121" t="s">
        <v>2100</v>
      </c>
    </row>
    <row r="839" spans="1:2" x14ac:dyDescent="0.25">
      <c r="A839" s="120" t="s">
        <v>2101</v>
      </c>
      <c r="B839" s="121" t="s">
        <v>2102</v>
      </c>
    </row>
    <row r="840" spans="1:2" ht="30" x14ac:dyDescent="0.25">
      <c r="A840" s="120" t="s">
        <v>2103</v>
      </c>
      <c r="B840" s="121" t="s">
        <v>2104</v>
      </c>
    </row>
    <row r="841" spans="1:2" ht="30" x14ac:dyDescent="0.25">
      <c r="A841" s="120" t="s">
        <v>2105</v>
      </c>
      <c r="B841" s="121" t="s">
        <v>2106</v>
      </c>
    </row>
    <row r="842" spans="1:2" x14ac:dyDescent="0.25">
      <c r="A842" s="120" t="s">
        <v>2107</v>
      </c>
      <c r="B842" s="121" t="s">
        <v>2108</v>
      </c>
    </row>
    <row r="843" spans="1:2" x14ac:dyDescent="0.25">
      <c r="A843" s="120" t="s">
        <v>2109</v>
      </c>
      <c r="B843" s="121" t="s">
        <v>2110</v>
      </c>
    </row>
    <row r="844" spans="1:2" x14ac:dyDescent="0.25">
      <c r="A844" s="120" t="s">
        <v>2111</v>
      </c>
      <c r="B844" s="121" t="s">
        <v>2112</v>
      </c>
    </row>
    <row r="845" spans="1:2" x14ac:dyDescent="0.25">
      <c r="A845" s="120" t="s">
        <v>2113</v>
      </c>
      <c r="B845" s="121" t="s">
        <v>2114</v>
      </c>
    </row>
    <row r="846" spans="1:2" x14ac:dyDescent="0.25">
      <c r="A846" s="120" t="s">
        <v>2115</v>
      </c>
      <c r="B846" s="121" t="s">
        <v>2116</v>
      </c>
    </row>
    <row r="847" spans="1:2" x14ac:dyDescent="0.25">
      <c r="A847" s="120" t="s">
        <v>2117</v>
      </c>
      <c r="B847" s="121" t="s">
        <v>2118</v>
      </c>
    </row>
    <row r="848" spans="1:2" x14ac:dyDescent="0.25">
      <c r="A848" s="120" t="s">
        <v>2119</v>
      </c>
      <c r="B848" s="121" t="s">
        <v>2120</v>
      </c>
    </row>
    <row r="849" spans="1:2" ht="30" x14ac:dyDescent="0.25">
      <c r="A849" s="120" t="s">
        <v>2121</v>
      </c>
      <c r="B849" s="121" t="s">
        <v>2122</v>
      </c>
    </row>
    <row r="850" spans="1:2" x14ac:dyDescent="0.25">
      <c r="A850" s="120" t="s">
        <v>2123</v>
      </c>
      <c r="B850" s="121" t="s">
        <v>2124</v>
      </c>
    </row>
    <row r="851" spans="1:2" x14ac:dyDescent="0.25">
      <c r="A851" s="120" t="s">
        <v>2125</v>
      </c>
      <c r="B851" s="121" t="s">
        <v>2126</v>
      </c>
    </row>
    <row r="852" spans="1:2" x14ac:dyDescent="0.25">
      <c r="A852" s="120" t="s">
        <v>2127</v>
      </c>
      <c r="B852" s="121" t="s">
        <v>2128</v>
      </c>
    </row>
    <row r="853" spans="1:2" x14ac:dyDescent="0.25">
      <c r="A853" s="120" t="s">
        <v>2129</v>
      </c>
      <c r="B853" s="121" t="s">
        <v>2130</v>
      </c>
    </row>
    <row r="854" spans="1:2" x14ac:dyDescent="0.25">
      <c r="A854" s="120" t="s">
        <v>2131</v>
      </c>
      <c r="B854" s="121" t="s">
        <v>2132</v>
      </c>
    </row>
    <row r="855" spans="1:2" x14ac:dyDescent="0.25">
      <c r="A855" s="120" t="s">
        <v>2133</v>
      </c>
      <c r="B855" s="121" t="s">
        <v>2134</v>
      </c>
    </row>
    <row r="856" spans="1:2" x14ac:dyDescent="0.25">
      <c r="A856" s="120" t="s">
        <v>2135</v>
      </c>
      <c r="B856" s="121" t="s">
        <v>2136</v>
      </c>
    </row>
    <row r="857" spans="1:2" x14ac:dyDescent="0.25">
      <c r="A857" s="120" t="s">
        <v>2137</v>
      </c>
      <c r="B857" s="121" t="s">
        <v>2138</v>
      </c>
    </row>
    <row r="858" spans="1:2" x14ac:dyDescent="0.25">
      <c r="A858" s="120" t="s">
        <v>2139</v>
      </c>
      <c r="B858" s="121" t="s">
        <v>2140</v>
      </c>
    </row>
    <row r="859" spans="1:2" x14ac:dyDescent="0.25">
      <c r="A859" s="120" t="s">
        <v>2141</v>
      </c>
      <c r="B859" s="121" t="s">
        <v>2142</v>
      </c>
    </row>
    <row r="860" spans="1:2" x14ac:dyDescent="0.25">
      <c r="A860" s="120" t="s">
        <v>2143</v>
      </c>
      <c r="B860" s="121" t="s">
        <v>2144</v>
      </c>
    </row>
    <row r="861" spans="1:2" x14ac:dyDescent="0.25">
      <c r="A861" s="120" t="s">
        <v>2145</v>
      </c>
      <c r="B861" s="121" t="s">
        <v>2146</v>
      </c>
    </row>
    <row r="862" spans="1:2" x14ac:dyDescent="0.25">
      <c r="A862" s="120" t="s">
        <v>2147</v>
      </c>
      <c r="B862" s="121" t="s">
        <v>2148</v>
      </c>
    </row>
    <row r="863" spans="1:2" x14ac:dyDescent="0.25">
      <c r="A863" s="120" t="s">
        <v>2149</v>
      </c>
      <c r="B863" s="121" t="s">
        <v>2150</v>
      </c>
    </row>
    <row r="864" spans="1:2" ht="45" x14ac:dyDescent="0.25">
      <c r="A864" s="120" t="s">
        <v>2151</v>
      </c>
      <c r="B864" s="121" t="s">
        <v>2152</v>
      </c>
    </row>
    <row r="865" spans="1:2" ht="30" x14ac:dyDescent="0.25">
      <c r="A865" s="120" t="s">
        <v>2153</v>
      </c>
      <c r="B865" s="121" t="s">
        <v>2154</v>
      </c>
    </row>
    <row r="866" spans="1:2" x14ac:dyDescent="0.25">
      <c r="A866" s="120" t="s">
        <v>2155</v>
      </c>
      <c r="B866" s="121" t="s">
        <v>2156</v>
      </c>
    </row>
    <row r="867" spans="1:2" x14ac:dyDescent="0.25">
      <c r="A867" s="120" t="s">
        <v>2157</v>
      </c>
      <c r="B867" s="121" t="s">
        <v>2158</v>
      </c>
    </row>
    <row r="868" spans="1:2" x14ac:dyDescent="0.25">
      <c r="A868" s="120" t="s">
        <v>2159</v>
      </c>
      <c r="B868" s="121" t="s">
        <v>2160</v>
      </c>
    </row>
    <row r="869" spans="1:2" x14ac:dyDescent="0.25">
      <c r="A869" s="120" t="s">
        <v>2161</v>
      </c>
      <c r="B869" s="121" t="s">
        <v>2162</v>
      </c>
    </row>
    <row r="870" spans="1:2" x14ac:dyDescent="0.25">
      <c r="A870" s="120" t="s">
        <v>2163</v>
      </c>
      <c r="B870" s="121" t="s">
        <v>2164</v>
      </c>
    </row>
    <row r="871" spans="1:2" x14ac:dyDescent="0.25">
      <c r="A871" s="120" t="s">
        <v>2165</v>
      </c>
      <c r="B871" s="121" t="s">
        <v>2166</v>
      </c>
    </row>
    <row r="872" spans="1:2" x14ac:dyDescent="0.25">
      <c r="A872" s="120" t="s">
        <v>2167</v>
      </c>
      <c r="B872" s="121" t="s">
        <v>2168</v>
      </c>
    </row>
    <row r="873" spans="1:2" x14ac:dyDescent="0.25">
      <c r="A873" s="120" t="s">
        <v>2169</v>
      </c>
      <c r="B873" s="121" t="s">
        <v>2170</v>
      </c>
    </row>
    <row r="874" spans="1:2" x14ac:dyDescent="0.25">
      <c r="A874" s="120" t="s">
        <v>2171</v>
      </c>
      <c r="B874" s="121" t="s">
        <v>2172</v>
      </c>
    </row>
    <row r="875" spans="1:2" ht="30" x14ac:dyDescent="0.25">
      <c r="A875" s="120" t="s">
        <v>2173</v>
      </c>
      <c r="B875" s="121" t="s">
        <v>2174</v>
      </c>
    </row>
    <row r="876" spans="1:2" x14ac:dyDescent="0.25">
      <c r="A876" s="120" t="s">
        <v>2175</v>
      </c>
      <c r="B876" s="121" t="s">
        <v>2176</v>
      </c>
    </row>
    <row r="877" spans="1:2" x14ac:dyDescent="0.25">
      <c r="A877" s="120" t="s">
        <v>2177</v>
      </c>
      <c r="B877" s="121" t="s">
        <v>2178</v>
      </c>
    </row>
    <row r="878" spans="1:2" x14ac:dyDescent="0.25">
      <c r="A878" s="120" t="s">
        <v>2179</v>
      </c>
      <c r="B878" s="121" t="s">
        <v>2180</v>
      </c>
    </row>
    <row r="879" spans="1:2" x14ac:dyDescent="0.25">
      <c r="A879" s="120" t="s">
        <v>2181</v>
      </c>
      <c r="B879" s="121" t="s">
        <v>2182</v>
      </c>
    </row>
    <row r="880" spans="1:2" x14ac:dyDescent="0.25">
      <c r="A880" s="120" t="s">
        <v>2183</v>
      </c>
      <c r="B880" s="121" t="s">
        <v>2184</v>
      </c>
    </row>
    <row r="881" spans="1:2" ht="30" x14ac:dyDescent="0.25">
      <c r="A881" s="120" t="s">
        <v>2185</v>
      </c>
      <c r="B881" s="121" t="s">
        <v>2186</v>
      </c>
    </row>
    <row r="882" spans="1:2" x14ac:dyDescent="0.25">
      <c r="A882" s="120" t="s">
        <v>2187</v>
      </c>
      <c r="B882" s="121" t="s">
        <v>2188</v>
      </c>
    </row>
    <row r="883" spans="1:2" x14ac:dyDescent="0.25">
      <c r="A883" s="120" t="s">
        <v>2189</v>
      </c>
      <c r="B883" s="121" t="s">
        <v>2190</v>
      </c>
    </row>
    <row r="884" spans="1:2" x14ac:dyDescent="0.25">
      <c r="A884" s="120" t="s">
        <v>2191</v>
      </c>
      <c r="B884" s="121" t="s">
        <v>2192</v>
      </c>
    </row>
    <row r="885" spans="1:2" ht="30" x14ac:dyDescent="0.25">
      <c r="A885" s="120" t="s">
        <v>2193</v>
      </c>
      <c r="B885" s="121" t="s">
        <v>2194</v>
      </c>
    </row>
    <row r="886" spans="1:2" x14ac:dyDescent="0.25">
      <c r="A886" s="120" t="s">
        <v>2195</v>
      </c>
      <c r="B886" s="121" t="s">
        <v>2196</v>
      </c>
    </row>
    <row r="887" spans="1:2" x14ac:dyDescent="0.25">
      <c r="A887" s="120" t="s">
        <v>2197</v>
      </c>
      <c r="B887" s="121" t="s">
        <v>2198</v>
      </c>
    </row>
    <row r="888" spans="1:2" ht="30" x14ac:dyDescent="0.25">
      <c r="A888" s="120" t="s">
        <v>2199</v>
      </c>
      <c r="B888" s="121" t="s">
        <v>2200</v>
      </c>
    </row>
    <row r="889" spans="1:2" x14ac:dyDescent="0.25">
      <c r="A889" s="120" t="s">
        <v>2201</v>
      </c>
      <c r="B889" s="121" t="s">
        <v>2202</v>
      </c>
    </row>
    <row r="890" spans="1:2" x14ac:dyDescent="0.25">
      <c r="A890" s="120" t="s">
        <v>2203</v>
      </c>
      <c r="B890" s="121" t="s">
        <v>2204</v>
      </c>
    </row>
    <row r="891" spans="1:2" x14ac:dyDescent="0.25">
      <c r="A891" s="120" t="s">
        <v>2205</v>
      </c>
      <c r="B891" s="121" t="s">
        <v>2206</v>
      </c>
    </row>
    <row r="892" spans="1:2" x14ac:dyDescent="0.25">
      <c r="A892" s="120" t="s">
        <v>2207</v>
      </c>
      <c r="B892" s="121" t="s">
        <v>2208</v>
      </c>
    </row>
    <row r="893" spans="1:2" x14ac:dyDescent="0.25">
      <c r="A893" s="120" t="s">
        <v>2209</v>
      </c>
      <c r="B893" s="121" t="s">
        <v>2210</v>
      </c>
    </row>
    <row r="894" spans="1:2" x14ac:dyDescent="0.25">
      <c r="A894" s="120" t="s">
        <v>2211</v>
      </c>
      <c r="B894" s="121" t="s">
        <v>2212</v>
      </c>
    </row>
    <row r="895" spans="1:2" x14ac:dyDescent="0.25">
      <c r="A895" s="120" t="s">
        <v>2213</v>
      </c>
      <c r="B895" s="121" t="s">
        <v>2214</v>
      </c>
    </row>
    <row r="896" spans="1:2" x14ac:dyDescent="0.25">
      <c r="A896" s="120" t="s">
        <v>2215</v>
      </c>
      <c r="B896" s="121" t="s">
        <v>2216</v>
      </c>
    </row>
    <row r="897" spans="1:2" x14ac:dyDescent="0.25">
      <c r="A897" s="120" t="s">
        <v>2217</v>
      </c>
      <c r="B897" s="121" t="s">
        <v>2218</v>
      </c>
    </row>
    <row r="898" spans="1:2" x14ac:dyDescent="0.25">
      <c r="A898" s="120" t="s">
        <v>2219</v>
      </c>
      <c r="B898" s="121" t="s">
        <v>2220</v>
      </c>
    </row>
    <row r="899" spans="1:2" x14ac:dyDescent="0.25">
      <c r="A899" s="120" t="s">
        <v>2221</v>
      </c>
      <c r="B899" s="121" t="s">
        <v>2222</v>
      </c>
    </row>
    <row r="900" spans="1:2" x14ac:dyDescent="0.25">
      <c r="A900" s="120" t="s">
        <v>2223</v>
      </c>
      <c r="B900" s="121" t="s">
        <v>2224</v>
      </c>
    </row>
    <row r="901" spans="1:2" x14ac:dyDescent="0.25">
      <c r="A901" s="120" t="s">
        <v>2225</v>
      </c>
      <c r="B901" s="121" t="s">
        <v>2226</v>
      </c>
    </row>
    <row r="902" spans="1:2" x14ac:dyDescent="0.25">
      <c r="A902" s="120" t="s">
        <v>2227</v>
      </c>
      <c r="B902" s="121" t="s">
        <v>2228</v>
      </c>
    </row>
    <row r="903" spans="1:2" x14ac:dyDescent="0.25">
      <c r="A903" s="120" t="s">
        <v>2229</v>
      </c>
      <c r="B903" s="121" t="s">
        <v>2230</v>
      </c>
    </row>
    <row r="904" spans="1:2" ht="30" x14ac:dyDescent="0.25">
      <c r="A904" s="120" t="s">
        <v>2231</v>
      </c>
      <c r="B904" s="121" t="s">
        <v>2232</v>
      </c>
    </row>
    <row r="905" spans="1:2" ht="30" x14ac:dyDescent="0.25">
      <c r="A905" s="120" t="s">
        <v>2233</v>
      </c>
      <c r="B905" s="121" t="s">
        <v>2234</v>
      </c>
    </row>
    <row r="906" spans="1:2" ht="30" x14ac:dyDescent="0.25">
      <c r="A906" s="120" t="s">
        <v>2235</v>
      </c>
      <c r="B906" s="121" t="s">
        <v>2236</v>
      </c>
    </row>
    <row r="907" spans="1:2" ht="30" x14ac:dyDescent="0.25">
      <c r="A907" s="120" t="s">
        <v>2237</v>
      </c>
      <c r="B907" s="121" t="s">
        <v>2238</v>
      </c>
    </row>
    <row r="908" spans="1:2" x14ac:dyDescent="0.25">
      <c r="A908" s="120" t="s">
        <v>2239</v>
      </c>
      <c r="B908" s="121" t="s">
        <v>2240</v>
      </c>
    </row>
    <row r="909" spans="1:2" x14ac:dyDescent="0.25">
      <c r="A909" s="120" t="s">
        <v>2241</v>
      </c>
      <c r="B909" s="121" t="s">
        <v>2242</v>
      </c>
    </row>
    <row r="910" spans="1:2" x14ac:dyDescent="0.25">
      <c r="A910" s="120" t="s">
        <v>2243</v>
      </c>
      <c r="B910" s="121" t="s">
        <v>2244</v>
      </c>
    </row>
    <row r="911" spans="1:2" x14ac:dyDescent="0.25">
      <c r="A911" s="120" t="s">
        <v>2245</v>
      </c>
      <c r="B911" s="121" t="s">
        <v>2246</v>
      </c>
    </row>
    <row r="912" spans="1:2" x14ac:dyDescent="0.25">
      <c r="A912" s="120" t="s">
        <v>2247</v>
      </c>
      <c r="B912" s="121" t="s">
        <v>2248</v>
      </c>
    </row>
    <row r="913" spans="1:2" x14ac:dyDescent="0.25">
      <c r="A913" s="120" t="s">
        <v>2249</v>
      </c>
      <c r="B913" s="121" t="s">
        <v>2250</v>
      </c>
    </row>
    <row r="914" spans="1:2" x14ac:dyDescent="0.25">
      <c r="A914" s="120" t="s">
        <v>2251</v>
      </c>
      <c r="B914" s="121" t="s">
        <v>2252</v>
      </c>
    </row>
    <row r="915" spans="1:2" x14ac:dyDescent="0.25">
      <c r="A915" s="120" t="s">
        <v>2253</v>
      </c>
      <c r="B915" s="121" t="s">
        <v>2254</v>
      </c>
    </row>
    <row r="916" spans="1:2" x14ac:dyDescent="0.25">
      <c r="A916" s="120" t="s">
        <v>2255</v>
      </c>
      <c r="B916" s="121" t="s">
        <v>2256</v>
      </c>
    </row>
    <row r="917" spans="1:2" x14ac:dyDescent="0.25">
      <c r="A917" s="120" t="s">
        <v>2257</v>
      </c>
      <c r="B917" s="121" t="s">
        <v>2258</v>
      </c>
    </row>
    <row r="918" spans="1:2" x14ac:dyDescent="0.25">
      <c r="A918" s="120" t="s">
        <v>2259</v>
      </c>
      <c r="B918" s="121" t="s">
        <v>2260</v>
      </c>
    </row>
    <row r="919" spans="1:2" ht="30" x14ac:dyDescent="0.25">
      <c r="A919" s="120" t="s">
        <v>2261</v>
      </c>
      <c r="B919" s="121" t="s">
        <v>2262</v>
      </c>
    </row>
    <row r="920" spans="1:2" x14ac:dyDescent="0.25">
      <c r="A920" s="120" t="s">
        <v>2263</v>
      </c>
      <c r="B920" s="121" t="s">
        <v>2264</v>
      </c>
    </row>
    <row r="921" spans="1:2" x14ac:dyDescent="0.25">
      <c r="A921" s="120" t="s">
        <v>2265</v>
      </c>
      <c r="B921" s="121" t="s">
        <v>2266</v>
      </c>
    </row>
    <row r="922" spans="1:2" x14ac:dyDescent="0.25">
      <c r="A922" s="120" t="s">
        <v>2267</v>
      </c>
      <c r="B922" s="121" t="s">
        <v>2268</v>
      </c>
    </row>
    <row r="923" spans="1:2" ht="30" x14ac:dyDescent="0.25">
      <c r="A923" s="120" t="s">
        <v>2269</v>
      </c>
      <c r="B923" s="121" t="s">
        <v>2270</v>
      </c>
    </row>
    <row r="924" spans="1:2" x14ac:dyDescent="0.25">
      <c r="A924" s="120" t="s">
        <v>2271</v>
      </c>
      <c r="B924" s="121" t="s">
        <v>2272</v>
      </c>
    </row>
    <row r="925" spans="1:2" ht="30" x14ac:dyDescent="0.25">
      <c r="A925" s="120" t="s">
        <v>2273</v>
      </c>
      <c r="B925" s="121" t="s">
        <v>2274</v>
      </c>
    </row>
    <row r="926" spans="1:2" ht="30" x14ac:dyDescent="0.25">
      <c r="A926" s="120" t="s">
        <v>2275</v>
      </c>
      <c r="B926" s="121" t="s">
        <v>2276</v>
      </c>
    </row>
    <row r="927" spans="1:2" x14ac:dyDescent="0.25">
      <c r="A927" s="120" t="s">
        <v>2277</v>
      </c>
      <c r="B927" s="121" t="s">
        <v>2278</v>
      </c>
    </row>
    <row r="928" spans="1:2" x14ac:dyDescent="0.25">
      <c r="A928" s="120" t="s">
        <v>2279</v>
      </c>
      <c r="B928" s="121" t="s">
        <v>2280</v>
      </c>
    </row>
    <row r="929" spans="1:2" x14ac:dyDescent="0.25">
      <c r="A929" s="120" t="s">
        <v>2281</v>
      </c>
      <c r="B929" s="121" t="s">
        <v>2282</v>
      </c>
    </row>
    <row r="930" spans="1:2" x14ac:dyDescent="0.25">
      <c r="A930" s="120" t="s">
        <v>2283</v>
      </c>
      <c r="B930" s="121" t="s">
        <v>2284</v>
      </c>
    </row>
    <row r="931" spans="1:2" x14ac:dyDescent="0.25">
      <c r="A931" s="120" t="s">
        <v>2285</v>
      </c>
      <c r="B931" s="121" t="s">
        <v>2286</v>
      </c>
    </row>
    <row r="932" spans="1:2" x14ac:dyDescent="0.25">
      <c r="A932" s="120" t="s">
        <v>2287</v>
      </c>
      <c r="B932" s="121" t="s">
        <v>2288</v>
      </c>
    </row>
    <row r="933" spans="1:2" x14ac:dyDescent="0.25">
      <c r="A933" s="120" t="s">
        <v>2289</v>
      </c>
      <c r="B933" s="121" t="s">
        <v>2290</v>
      </c>
    </row>
    <row r="934" spans="1:2" ht="30" x14ac:dyDescent="0.25">
      <c r="A934" s="120" t="s">
        <v>2291</v>
      </c>
      <c r="B934" s="121" t="s">
        <v>2292</v>
      </c>
    </row>
    <row r="935" spans="1:2" x14ac:dyDescent="0.25">
      <c r="A935" s="120" t="s">
        <v>2293</v>
      </c>
      <c r="B935" s="121" t="s">
        <v>2294</v>
      </c>
    </row>
    <row r="936" spans="1:2" x14ac:dyDescent="0.25">
      <c r="A936" s="120" t="s">
        <v>2295</v>
      </c>
      <c r="B936" s="121" t="s">
        <v>2296</v>
      </c>
    </row>
    <row r="937" spans="1:2" x14ac:dyDescent="0.25">
      <c r="A937" s="120" t="s">
        <v>2297</v>
      </c>
      <c r="B937" s="121" t="s">
        <v>2298</v>
      </c>
    </row>
    <row r="938" spans="1:2" x14ac:dyDescent="0.25">
      <c r="A938" s="120" t="s">
        <v>2299</v>
      </c>
      <c r="B938" s="121" t="s">
        <v>2300</v>
      </c>
    </row>
    <row r="939" spans="1:2" ht="30" x14ac:dyDescent="0.25">
      <c r="A939" s="120" t="s">
        <v>2301</v>
      </c>
      <c r="B939" s="121" t="s">
        <v>2302</v>
      </c>
    </row>
    <row r="940" spans="1:2" x14ac:dyDescent="0.25">
      <c r="A940" s="120" t="s">
        <v>2303</v>
      </c>
      <c r="B940" s="121" t="s">
        <v>2304</v>
      </c>
    </row>
    <row r="941" spans="1:2" x14ac:dyDescent="0.25">
      <c r="A941" s="120" t="s">
        <v>2305</v>
      </c>
      <c r="B941" s="121" t="s">
        <v>2306</v>
      </c>
    </row>
    <row r="942" spans="1:2" x14ac:dyDescent="0.25">
      <c r="A942" s="120" t="s">
        <v>2307</v>
      </c>
      <c r="B942" s="121" t="s">
        <v>2308</v>
      </c>
    </row>
    <row r="943" spans="1:2" x14ac:dyDescent="0.25">
      <c r="A943" s="120" t="s">
        <v>2309</v>
      </c>
      <c r="B943" s="121" t="s">
        <v>2310</v>
      </c>
    </row>
    <row r="944" spans="1:2" x14ac:dyDescent="0.25">
      <c r="A944" s="120" t="s">
        <v>2311</v>
      </c>
      <c r="B944" s="121" t="s">
        <v>2312</v>
      </c>
    </row>
    <row r="945" spans="1:2" x14ac:dyDescent="0.25">
      <c r="A945" s="120" t="s">
        <v>2313</v>
      </c>
      <c r="B945" s="121" t="s">
        <v>2314</v>
      </c>
    </row>
    <row r="946" spans="1:2" x14ac:dyDescent="0.25">
      <c r="A946" s="120" t="s">
        <v>2315</v>
      </c>
      <c r="B946" s="121" t="s">
        <v>2316</v>
      </c>
    </row>
    <row r="947" spans="1:2" x14ac:dyDescent="0.25">
      <c r="A947" s="120" t="s">
        <v>2317</v>
      </c>
      <c r="B947" s="121" t="s">
        <v>2318</v>
      </c>
    </row>
    <row r="948" spans="1:2" x14ac:dyDescent="0.25">
      <c r="A948" s="120" t="s">
        <v>2319</v>
      </c>
      <c r="B948" s="121" t="s">
        <v>2320</v>
      </c>
    </row>
    <row r="949" spans="1:2" x14ac:dyDescent="0.25">
      <c r="A949" s="120" t="s">
        <v>2321</v>
      </c>
      <c r="B949" s="121" t="s">
        <v>2322</v>
      </c>
    </row>
    <row r="950" spans="1:2" x14ac:dyDescent="0.25">
      <c r="A950" s="120" t="s">
        <v>2323</v>
      </c>
      <c r="B950" s="121" t="s">
        <v>2324</v>
      </c>
    </row>
    <row r="951" spans="1:2" x14ac:dyDescent="0.25">
      <c r="A951" s="120" t="s">
        <v>2325</v>
      </c>
      <c r="B951" s="121" t="s">
        <v>2326</v>
      </c>
    </row>
    <row r="952" spans="1:2" x14ac:dyDescent="0.25">
      <c r="A952" s="120" t="s">
        <v>2327</v>
      </c>
      <c r="B952" s="121" t="s">
        <v>2328</v>
      </c>
    </row>
    <row r="953" spans="1:2" x14ac:dyDescent="0.25">
      <c r="A953" s="120" t="s">
        <v>2329</v>
      </c>
      <c r="B953" s="121" t="s">
        <v>2330</v>
      </c>
    </row>
    <row r="954" spans="1:2" x14ac:dyDescent="0.25">
      <c r="A954" s="120" t="s">
        <v>2331</v>
      </c>
      <c r="B954" s="121" t="s">
        <v>2332</v>
      </c>
    </row>
    <row r="955" spans="1:2" x14ac:dyDescent="0.25">
      <c r="A955" s="120" t="s">
        <v>2333</v>
      </c>
      <c r="B955" s="121" t="s">
        <v>2334</v>
      </c>
    </row>
    <row r="956" spans="1:2" x14ac:dyDescent="0.25">
      <c r="A956" s="120" t="s">
        <v>2335</v>
      </c>
      <c r="B956" s="121" t="s">
        <v>2336</v>
      </c>
    </row>
    <row r="957" spans="1:2" x14ac:dyDescent="0.25">
      <c r="A957" s="120" t="s">
        <v>2337</v>
      </c>
      <c r="B957" s="121" t="s">
        <v>2338</v>
      </c>
    </row>
    <row r="958" spans="1:2" ht="30" x14ac:dyDescent="0.25">
      <c r="A958" s="120" t="s">
        <v>2339</v>
      </c>
      <c r="B958" s="121" t="s">
        <v>2340</v>
      </c>
    </row>
    <row r="959" spans="1:2" x14ac:dyDescent="0.25">
      <c r="A959" s="120" t="s">
        <v>2341</v>
      </c>
      <c r="B959" s="121" t="s">
        <v>2342</v>
      </c>
    </row>
    <row r="960" spans="1:2" x14ac:dyDescent="0.25">
      <c r="A960" s="120" t="s">
        <v>2343</v>
      </c>
      <c r="B960" s="121" t="s">
        <v>2344</v>
      </c>
    </row>
    <row r="961" spans="1:2" x14ac:dyDescent="0.25">
      <c r="A961" s="120" t="s">
        <v>2345</v>
      </c>
      <c r="B961" s="121" t="s">
        <v>2346</v>
      </c>
    </row>
    <row r="962" spans="1:2" x14ac:dyDescent="0.25">
      <c r="A962" s="120" t="s">
        <v>2347</v>
      </c>
      <c r="B962" s="121" t="s">
        <v>2348</v>
      </c>
    </row>
    <row r="963" spans="1:2" x14ac:dyDescent="0.25">
      <c r="A963" s="120" t="s">
        <v>2349</v>
      </c>
      <c r="B963" s="121" t="s">
        <v>2350</v>
      </c>
    </row>
    <row r="964" spans="1:2" x14ac:dyDescent="0.25">
      <c r="A964" s="120" t="s">
        <v>2351</v>
      </c>
      <c r="B964" s="121" t="s">
        <v>2352</v>
      </c>
    </row>
    <row r="965" spans="1:2" x14ac:dyDescent="0.25">
      <c r="A965" s="120" t="s">
        <v>2353</v>
      </c>
      <c r="B965" s="121" t="s">
        <v>2354</v>
      </c>
    </row>
    <row r="966" spans="1:2" x14ac:dyDescent="0.25">
      <c r="A966" s="120" t="s">
        <v>2355</v>
      </c>
      <c r="B966" s="121" t="s">
        <v>2356</v>
      </c>
    </row>
    <row r="967" spans="1:2" x14ac:dyDescent="0.25">
      <c r="A967" s="120" t="s">
        <v>2357</v>
      </c>
      <c r="B967" s="121" t="s">
        <v>2358</v>
      </c>
    </row>
    <row r="968" spans="1:2" x14ac:dyDescent="0.25">
      <c r="A968" s="120" t="s">
        <v>2359</v>
      </c>
      <c r="B968" s="121" t="s">
        <v>2360</v>
      </c>
    </row>
    <row r="969" spans="1:2" x14ac:dyDescent="0.25">
      <c r="A969" s="120" t="s">
        <v>2361</v>
      </c>
      <c r="B969" s="121" t="s">
        <v>2362</v>
      </c>
    </row>
    <row r="970" spans="1:2" ht="30" x14ac:dyDescent="0.25">
      <c r="A970" s="120" t="s">
        <v>2363</v>
      </c>
      <c r="B970" s="121" t="s">
        <v>2364</v>
      </c>
    </row>
    <row r="971" spans="1:2" x14ac:dyDescent="0.25">
      <c r="A971" s="120" t="s">
        <v>2365</v>
      </c>
      <c r="B971" s="121" t="s">
        <v>2366</v>
      </c>
    </row>
    <row r="972" spans="1:2" x14ac:dyDescent="0.25">
      <c r="A972" s="120" t="s">
        <v>2367</v>
      </c>
      <c r="B972" s="121" t="s">
        <v>2368</v>
      </c>
    </row>
    <row r="973" spans="1:2" x14ac:dyDescent="0.25">
      <c r="A973" s="120" t="s">
        <v>2369</v>
      </c>
      <c r="B973" s="121" t="s">
        <v>2370</v>
      </c>
    </row>
    <row r="974" spans="1:2" x14ac:dyDescent="0.25">
      <c r="A974" s="120" t="s">
        <v>2371</v>
      </c>
      <c r="B974" s="121" t="s">
        <v>2372</v>
      </c>
    </row>
    <row r="975" spans="1:2" x14ac:dyDescent="0.25">
      <c r="A975" s="120" t="s">
        <v>2373</v>
      </c>
      <c r="B975" s="121" t="s">
        <v>2374</v>
      </c>
    </row>
    <row r="976" spans="1:2" ht="30" x14ac:dyDescent="0.25">
      <c r="A976" s="120" t="s">
        <v>2375</v>
      </c>
      <c r="B976" s="121" t="s">
        <v>2376</v>
      </c>
    </row>
    <row r="977" spans="1:2" x14ac:dyDescent="0.25">
      <c r="A977" s="120" t="s">
        <v>2377</v>
      </c>
      <c r="B977" s="121" t="s">
        <v>2378</v>
      </c>
    </row>
    <row r="978" spans="1:2" x14ac:dyDescent="0.25">
      <c r="A978" s="120" t="s">
        <v>2379</v>
      </c>
      <c r="B978" s="121" t="s">
        <v>2380</v>
      </c>
    </row>
    <row r="979" spans="1:2" x14ac:dyDescent="0.25">
      <c r="A979" s="120" t="s">
        <v>2381</v>
      </c>
      <c r="B979" s="121" t="s">
        <v>2382</v>
      </c>
    </row>
    <row r="980" spans="1:2" x14ac:dyDescent="0.25">
      <c r="A980" s="120" t="s">
        <v>2383</v>
      </c>
      <c r="B980" s="121" t="s">
        <v>2384</v>
      </c>
    </row>
    <row r="981" spans="1:2" ht="45" x14ac:dyDescent="0.25">
      <c r="A981" s="120" t="s">
        <v>2385</v>
      </c>
      <c r="B981" s="121" t="s">
        <v>2386</v>
      </c>
    </row>
    <row r="982" spans="1:2" x14ac:dyDescent="0.25">
      <c r="A982" s="120" t="s">
        <v>2387</v>
      </c>
      <c r="B982" s="121" t="s">
        <v>2388</v>
      </c>
    </row>
    <row r="983" spans="1:2" x14ac:dyDescent="0.25">
      <c r="A983" s="120" t="s">
        <v>2389</v>
      </c>
      <c r="B983" s="121" t="s">
        <v>2390</v>
      </c>
    </row>
    <row r="984" spans="1:2" x14ac:dyDescent="0.25">
      <c r="A984" s="120" t="s">
        <v>2391</v>
      </c>
      <c r="B984" s="121" t="s">
        <v>2392</v>
      </c>
    </row>
    <row r="985" spans="1:2" x14ac:dyDescent="0.25">
      <c r="A985" s="120" t="s">
        <v>2393</v>
      </c>
      <c r="B985" s="121" t="s">
        <v>2394</v>
      </c>
    </row>
    <row r="986" spans="1:2" ht="30" x14ac:dyDescent="0.25">
      <c r="A986" s="120" t="s">
        <v>2395</v>
      </c>
      <c r="B986" s="121" t="s">
        <v>2396</v>
      </c>
    </row>
    <row r="987" spans="1:2" x14ac:dyDescent="0.25">
      <c r="A987" s="120" t="s">
        <v>2397</v>
      </c>
      <c r="B987" s="121" t="s">
        <v>2398</v>
      </c>
    </row>
    <row r="988" spans="1:2" x14ac:dyDescent="0.25">
      <c r="A988" s="120" t="s">
        <v>2399</v>
      </c>
      <c r="B988" s="121" t="s">
        <v>2400</v>
      </c>
    </row>
    <row r="989" spans="1:2" ht="30" x14ac:dyDescent="0.25">
      <c r="A989" s="120" t="s">
        <v>2401</v>
      </c>
      <c r="B989" s="121" t="s">
        <v>2402</v>
      </c>
    </row>
    <row r="990" spans="1:2" x14ac:dyDescent="0.25">
      <c r="A990" s="120" t="s">
        <v>2403</v>
      </c>
      <c r="B990" s="121" t="s">
        <v>2404</v>
      </c>
    </row>
    <row r="991" spans="1:2" x14ac:dyDescent="0.25">
      <c r="A991" s="120" t="s">
        <v>2405</v>
      </c>
      <c r="B991" s="121" t="s">
        <v>2406</v>
      </c>
    </row>
    <row r="992" spans="1:2" x14ac:dyDescent="0.25">
      <c r="A992" s="120" t="s">
        <v>2407</v>
      </c>
      <c r="B992" s="121" t="s">
        <v>2408</v>
      </c>
    </row>
    <row r="993" spans="1:2" x14ac:dyDescent="0.25">
      <c r="A993" s="120" t="s">
        <v>2409</v>
      </c>
      <c r="B993" s="121" t="s">
        <v>2410</v>
      </c>
    </row>
    <row r="994" spans="1:2" x14ac:dyDescent="0.25">
      <c r="A994" s="120" t="s">
        <v>2411</v>
      </c>
      <c r="B994" s="121" t="s">
        <v>2412</v>
      </c>
    </row>
    <row r="995" spans="1:2" ht="30" x14ac:dyDescent="0.25">
      <c r="A995" s="120" t="s">
        <v>2413</v>
      </c>
      <c r="B995" s="121" t="s">
        <v>2414</v>
      </c>
    </row>
    <row r="996" spans="1:2" x14ac:dyDescent="0.25">
      <c r="A996" s="120" t="s">
        <v>2415</v>
      </c>
      <c r="B996" s="121" t="s">
        <v>2416</v>
      </c>
    </row>
    <row r="997" spans="1:2" x14ac:dyDescent="0.25">
      <c r="A997" s="120" t="s">
        <v>2417</v>
      </c>
      <c r="B997" s="121" t="s">
        <v>2418</v>
      </c>
    </row>
    <row r="998" spans="1:2" x14ac:dyDescent="0.25">
      <c r="A998" s="120" t="s">
        <v>2419</v>
      </c>
      <c r="B998" s="121" t="s">
        <v>2420</v>
      </c>
    </row>
    <row r="999" spans="1:2" x14ac:dyDescent="0.25">
      <c r="A999" s="120" t="s">
        <v>2421</v>
      </c>
      <c r="B999" s="121" t="s">
        <v>2422</v>
      </c>
    </row>
    <row r="1000" spans="1:2" x14ac:dyDescent="0.25">
      <c r="A1000" s="120" t="s">
        <v>2423</v>
      </c>
      <c r="B1000" s="121" t="s">
        <v>2424</v>
      </c>
    </row>
    <row r="1001" spans="1:2" ht="30" x14ac:dyDescent="0.25">
      <c r="A1001" s="120" t="s">
        <v>2425</v>
      </c>
      <c r="B1001" s="121" t="s">
        <v>2426</v>
      </c>
    </row>
    <row r="1002" spans="1:2" ht="30" x14ac:dyDescent="0.25">
      <c r="A1002" s="120" t="s">
        <v>2427</v>
      </c>
      <c r="B1002" s="121" t="s">
        <v>2428</v>
      </c>
    </row>
    <row r="1003" spans="1:2" x14ac:dyDescent="0.25">
      <c r="A1003" s="120" t="s">
        <v>2429</v>
      </c>
      <c r="B1003" s="121" t="s">
        <v>2430</v>
      </c>
    </row>
    <row r="1004" spans="1:2" x14ac:dyDescent="0.25">
      <c r="A1004" s="120" t="s">
        <v>2431</v>
      </c>
      <c r="B1004" s="121" t="s">
        <v>2432</v>
      </c>
    </row>
    <row r="1005" spans="1:2" ht="30" x14ac:dyDescent="0.25">
      <c r="A1005" s="120" t="s">
        <v>2433</v>
      </c>
      <c r="B1005" s="121" t="s">
        <v>2434</v>
      </c>
    </row>
    <row r="1006" spans="1:2" x14ac:dyDescent="0.25">
      <c r="A1006" s="120" t="s">
        <v>2435</v>
      </c>
      <c r="B1006" s="121" t="s">
        <v>2436</v>
      </c>
    </row>
    <row r="1007" spans="1:2" x14ac:dyDescent="0.25">
      <c r="A1007" s="120" t="s">
        <v>2437</v>
      </c>
      <c r="B1007" s="121" t="s">
        <v>2438</v>
      </c>
    </row>
    <row r="1008" spans="1:2" x14ac:dyDescent="0.25">
      <c r="A1008" s="120" t="s">
        <v>2439</v>
      </c>
      <c r="B1008" s="121" t="s">
        <v>2440</v>
      </c>
    </row>
    <row r="1009" spans="1:2" x14ac:dyDescent="0.25">
      <c r="A1009" s="120" t="s">
        <v>2441</v>
      </c>
      <c r="B1009" s="121" t="s">
        <v>2442</v>
      </c>
    </row>
    <row r="1010" spans="1:2" x14ac:dyDescent="0.25">
      <c r="A1010" s="120" t="s">
        <v>2443</v>
      </c>
      <c r="B1010" s="121" t="s">
        <v>2444</v>
      </c>
    </row>
    <row r="1011" spans="1:2" x14ac:dyDescent="0.25">
      <c r="A1011" s="120" t="s">
        <v>2445</v>
      </c>
      <c r="B1011" s="121" t="s">
        <v>2446</v>
      </c>
    </row>
    <row r="1012" spans="1:2" x14ac:dyDescent="0.25">
      <c r="A1012" s="120" t="s">
        <v>2447</v>
      </c>
      <c r="B1012" s="121" t="s">
        <v>2448</v>
      </c>
    </row>
    <row r="1013" spans="1:2" x14ac:dyDescent="0.25">
      <c r="A1013" s="120" t="s">
        <v>2449</v>
      </c>
      <c r="B1013" s="121" t="s">
        <v>2450</v>
      </c>
    </row>
    <row r="1014" spans="1:2" x14ac:dyDescent="0.25">
      <c r="A1014" s="120" t="s">
        <v>2451</v>
      </c>
      <c r="B1014" s="121" t="s">
        <v>2452</v>
      </c>
    </row>
    <row r="1015" spans="1:2" x14ac:dyDescent="0.25">
      <c r="A1015" s="120" t="s">
        <v>2453</v>
      </c>
      <c r="B1015" s="121" t="s">
        <v>2454</v>
      </c>
    </row>
    <row r="1016" spans="1:2" x14ac:dyDescent="0.25">
      <c r="A1016" s="120" t="s">
        <v>2455</v>
      </c>
      <c r="B1016" s="121" t="s">
        <v>2456</v>
      </c>
    </row>
    <row r="1017" spans="1:2" x14ac:dyDescent="0.25">
      <c r="A1017" s="120" t="s">
        <v>2457</v>
      </c>
      <c r="B1017" s="121" t="s">
        <v>2458</v>
      </c>
    </row>
    <row r="1018" spans="1:2" x14ac:dyDescent="0.25">
      <c r="A1018" s="120" t="s">
        <v>2459</v>
      </c>
      <c r="B1018" s="121" t="s">
        <v>2460</v>
      </c>
    </row>
    <row r="1019" spans="1:2" x14ac:dyDescent="0.25">
      <c r="A1019" s="120" t="s">
        <v>2461</v>
      </c>
      <c r="B1019" s="121" t="s">
        <v>2462</v>
      </c>
    </row>
    <row r="1020" spans="1:2" x14ac:dyDescent="0.25">
      <c r="A1020" s="120" t="s">
        <v>2463</v>
      </c>
      <c r="B1020" s="121" t="s">
        <v>2464</v>
      </c>
    </row>
    <row r="1021" spans="1:2" x14ac:dyDescent="0.25">
      <c r="A1021" s="120" t="s">
        <v>2465</v>
      </c>
      <c r="B1021" s="121" t="s">
        <v>2466</v>
      </c>
    </row>
    <row r="1022" spans="1:2" x14ac:dyDescent="0.25">
      <c r="A1022" s="120" t="s">
        <v>2467</v>
      </c>
      <c r="B1022" s="121" t="s">
        <v>2468</v>
      </c>
    </row>
    <row r="1023" spans="1:2" x14ac:dyDescent="0.25">
      <c r="A1023" s="120" t="s">
        <v>2469</v>
      </c>
      <c r="B1023" s="121" t="s">
        <v>2470</v>
      </c>
    </row>
    <row r="1024" spans="1:2" x14ac:dyDescent="0.25">
      <c r="A1024" s="120" t="s">
        <v>2471</v>
      </c>
      <c r="B1024" s="121" t="s">
        <v>2472</v>
      </c>
    </row>
    <row r="1025" spans="1:2" x14ac:dyDescent="0.25">
      <c r="A1025" s="120" t="s">
        <v>2473</v>
      </c>
      <c r="B1025" s="121" t="s">
        <v>2474</v>
      </c>
    </row>
    <row r="1026" spans="1:2" x14ac:dyDescent="0.25">
      <c r="A1026" s="120" t="s">
        <v>2475</v>
      </c>
      <c r="B1026" s="121" t="s">
        <v>2476</v>
      </c>
    </row>
    <row r="1027" spans="1:2" x14ac:dyDescent="0.25">
      <c r="A1027" s="120" t="s">
        <v>2477</v>
      </c>
      <c r="B1027" s="121" t="s">
        <v>2478</v>
      </c>
    </row>
    <row r="1028" spans="1:2" x14ac:dyDescent="0.25">
      <c r="A1028" s="120" t="s">
        <v>2479</v>
      </c>
      <c r="B1028" s="121" t="s">
        <v>2480</v>
      </c>
    </row>
    <row r="1029" spans="1:2" x14ac:dyDescent="0.25">
      <c r="A1029" s="120" t="s">
        <v>2481</v>
      </c>
      <c r="B1029" s="121" t="s">
        <v>2482</v>
      </c>
    </row>
    <row r="1030" spans="1:2" ht="30" x14ac:dyDescent="0.25">
      <c r="A1030" s="120" t="s">
        <v>2483</v>
      </c>
      <c r="B1030" s="121" t="s">
        <v>2484</v>
      </c>
    </row>
    <row r="1031" spans="1:2" x14ac:dyDescent="0.25">
      <c r="A1031" s="120" t="s">
        <v>2485</v>
      </c>
      <c r="B1031" s="121" t="s">
        <v>2486</v>
      </c>
    </row>
    <row r="1032" spans="1:2" ht="30" x14ac:dyDescent="0.25">
      <c r="A1032" s="120" t="s">
        <v>2487</v>
      </c>
      <c r="B1032" s="121" t="s">
        <v>2488</v>
      </c>
    </row>
    <row r="1033" spans="1:2" ht="30" x14ac:dyDescent="0.25">
      <c r="A1033" s="120" t="s">
        <v>2489</v>
      </c>
      <c r="B1033" s="121" t="s">
        <v>2490</v>
      </c>
    </row>
    <row r="1034" spans="1:2" ht="30" x14ac:dyDescent="0.25">
      <c r="A1034" s="120" t="s">
        <v>2491</v>
      </c>
      <c r="B1034" s="121" t="s">
        <v>2492</v>
      </c>
    </row>
    <row r="1035" spans="1:2" x14ac:dyDescent="0.25">
      <c r="A1035" s="120" t="s">
        <v>2493</v>
      </c>
      <c r="B1035" s="121" t="s">
        <v>2494</v>
      </c>
    </row>
    <row r="1036" spans="1:2" ht="30" x14ac:dyDescent="0.25">
      <c r="A1036" s="120" t="s">
        <v>2495</v>
      </c>
      <c r="B1036" s="121" t="s">
        <v>2496</v>
      </c>
    </row>
    <row r="1037" spans="1:2" ht="30" x14ac:dyDescent="0.25">
      <c r="A1037" s="120" t="s">
        <v>2497</v>
      </c>
      <c r="B1037" s="121" t="s">
        <v>2498</v>
      </c>
    </row>
    <row r="1038" spans="1:2" x14ac:dyDescent="0.25">
      <c r="A1038" s="120" t="s">
        <v>2499</v>
      </c>
      <c r="B1038" s="121" t="s">
        <v>2500</v>
      </c>
    </row>
    <row r="1039" spans="1:2" x14ac:dyDescent="0.25">
      <c r="A1039" s="120" t="s">
        <v>2501</v>
      </c>
      <c r="B1039" s="121" t="s">
        <v>2502</v>
      </c>
    </row>
    <row r="1040" spans="1:2" x14ac:dyDescent="0.25">
      <c r="A1040" s="120" t="s">
        <v>2503</v>
      </c>
      <c r="B1040" s="121" t="s">
        <v>2504</v>
      </c>
    </row>
    <row r="1041" spans="1:2" x14ac:dyDescent="0.25">
      <c r="A1041" s="120" t="s">
        <v>2505</v>
      </c>
      <c r="B1041" s="121" t="s">
        <v>2506</v>
      </c>
    </row>
    <row r="1042" spans="1:2" x14ac:dyDescent="0.25">
      <c r="A1042" s="120" t="s">
        <v>2507</v>
      </c>
      <c r="B1042" s="121" t="s">
        <v>2508</v>
      </c>
    </row>
    <row r="1043" spans="1:2" ht="30" x14ac:dyDescent="0.25">
      <c r="A1043" s="120" t="s">
        <v>2509</v>
      </c>
      <c r="B1043" s="121" t="s">
        <v>2510</v>
      </c>
    </row>
    <row r="1044" spans="1:2" ht="45" x14ac:dyDescent="0.25">
      <c r="A1044" s="120" t="s">
        <v>2511</v>
      </c>
      <c r="B1044" s="121" t="s">
        <v>2512</v>
      </c>
    </row>
    <row r="1045" spans="1:2" x14ac:dyDescent="0.25">
      <c r="A1045" s="120" t="s">
        <v>2513</v>
      </c>
      <c r="B1045" s="121" t="s">
        <v>2514</v>
      </c>
    </row>
    <row r="1046" spans="1:2" ht="30" x14ac:dyDescent="0.25">
      <c r="A1046" s="120" t="s">
        <v>2515</v>
      </c>
      <c r="B1046" s="121" t="s">
        <v>2516</v>
      </c>
    </row>
    <row r="1047" spans="1:2" ht="30" x14ac:dyDescent="0.25">
      <c r="A1047" s="120" t="s">
        <v>2517</v>
      </c>
      <c r="B1047" s="121" t="s">
        <v>2518</v>
      </c>
    </row>
    <row r="1048" spans="1:2" ht="30" x14ac:dyDescent="0.25">
      <c r="A1048" s="120" t="s">
        <v>2519</v>
      </c>
      <c r="B1048" s="121" t="s">
        <v>2520</v>
      </c>
    </row>
    <row r="1049" spans="1:2" ht="30" x14ac:dyDescent="0.25">
      <c r="A1049" s="120" t="s">
        <v>2521</v>
      </c>
      <c r="B1049" s="121" t="s">
        <v>2522</v>
      </c>
    </row>
    <row r="1050" spans="1:2" x14ac:dyDescent="0.25">
      <c r="A1050" s="120" t="s">
        <v>2523</v>
      </c>
      <c r="B1050" s="121" t="s">
        <v>2524</v>
      </c>
    </row>
    <row r="1051" spans="1:2" x14ac:dyDescent="0.25">
      <c r="A1051" s="120" t="s">
        <v>2525</v>
      </c>
      <c r="B1051" s="121" t="s">
        <v>2526</v>
      </c>
    </row>
    <row r="1052" spans="1:2" ht="30" x14ac:dyDescent="0.25">
      <c r="A1052" s="120" t="s">
        <v>2527</v>
      </c>
      <c r="B1052" s="121" t="s">
        <v>2528</v>
      </c>
    </row>
    <row r="1053" spans="1:2" ht="30" x14ac:dyDescent="0.25">
      <c r="A1053" s="120" t="s">
        <v>2529</v>
      </c>
      <c r="B1053" s="121" t="s">
        <v>2530</v>
      </c>
    </row>
    <row r="1054" spans="1:2" x14ac:dyDescent="0.25">
      <c r="A1054" s="120" t="s">
        <v>2531</v>
      </c>
      <c r="B1054" s="121" t="s">
        <v>2532</v>
      </c>
    </row>
    <row r="1055" spans="1:2" x14ac:dyDescent="0.25">
      <c r="A1055" s="120" t="s">
        <v>2533</v>
      </c>
      <c r="B1055" s="121" t="s">
        <v>2534</v>
      </c>
    </row>
    <row r="1056" spans="1:2" x14ac:dyDescent="0.25">
      <c r="A1056" s="120" t="s">
        <v>2535</v>
      </c>
      <c r="B1056" s="121" t="s">
        <v>2536</v>
      </c>
    </row>
    <row r="1057" spans="1:2" x14ac:dyDescent="0.25">
      <c r="A1057" s="120" t="s">
        <v>2537</v>
      </c>
      <c r="B1057" s="121" t="s">
        <v>2538</v>
      </c>
    </row>
    <row r="1058" spans="1:2" x14ac:dyDescent="0.25">
      <c r="A1058" s="120" t="s">
        <v>2539</v>
      </c>
      <c r="B1058" s="121" t="s">
        <v>2540</v>
      </c>
    </row>
    <row r="1059" spans="1:2" x14ac:dyDescent="0.25">
      <c r="A1059" s="120" t="s">
        <v>2541</v>
      </c>
      <c r="B1059" s="121" t="s">
        <v>2542</v>
      </c>
    </row>
    <row r="1060" spans="1:2" x14ac:dyDescent="0.25">
      <c r="A1060" s="120" t="s">
        <v>2543</v>
      </c>
      <c r="B1060" s="121" t="s">
        <v>2544</v>
      </c>
    </row>
    <row r="1061" spans="1:2" ht="30" x14ac:dyDescent="0.25">
      <c r="A1061" s="120" t="s">
        <v>2545</v>
      </c>
      <c r="B1061" s="121" t="s">
        <v>2546</v>
      </c>
    </row>
    <row r="1062" spans="1:2" x14ac:dyDescent="0.25">
      <c r="A1062" s="120" t="s">
        <v>2547</v>
      </c>
      <c r="B1062" s="121" t="s">
        <v>2548</v>
      </c>
    </row>
    <row r="1063" spans="1:2" x14ac:dyDescent="0.25">
      <c r="A1063" s="120" t="s">
        <v>2549</v>
      </c>
      <c r="B1063" s="121" t="s">
        <v>2550</v>
      </c>
    </row>
    <row r="1064" spans="1:2" x14ac:dyDescent="0.25">
      <c r="A1064" s="120" t="s">
        <v>2551</v>
      </c>
      <c r="B1064" s="121" t="s">
        <v>2552</v>
      </c>
    </row>
    <row r="1065" spans="1:2" ht="30" x14ac:dyDescent="0.25">
      <c r="A1065" s="120" t="s">
        <v>2553</v>
      </c>
      <c r="B1065" s="121" t="s">
        <v>2554</v>
      </c>
    </row>
    <row r="1066" spans="1:2" x14ac:dyDescent="0.25">
      <c r="A1066" s="120" t="s">
        <v>2555</v>
      </c>
      <c r="B1066" s="121" t="s">
        <v>2556</v>
      </c>
    </row>
    <row r="1067" spans="1:2" x14ac:dyDescent="0.25">
      <c r="A1067" s="120" t="s">
        <v>2557</v>
      </c>
      <c r="B1067" s="121" t="s">
        <v>2558</v>
      </c>
    </row>
    <row r="1068" spans="1:2" ht="30" x14ac:dyDescent="0.25">
      <c r="A1068" s="120" t="s">
        <v>2559</v>
      </c>
      <c r="B1068" s="121" t="s">
        <v>2560</v>
      </c>
    </row>
    <row r="1069" spans="1:2" ht="30" x14ac:dyDescent="0.25">
      <c r="A1069" s="120" t="s">
        <v>2561</v>
      </c>
      <c r="B1069" s="121" t="s">
        <v>2562</v>
      </c>
    </row>
    <row r="1070" spans="1:2" x14ac:dyDescent="0.25">
      <c r="A1070" s="120" t="s">
        <v>2563</v>
      </c>
      <c r="B1070" s="121" t="s">
        <v>2564</v>
      </c>
    </row>
    <row r="1071" spans="1:2" x14ac:dyDescent="0.25">
      <c r="A1071" s="120" t="s">
        <v>2565</v>
      </c>
      <c r="B1071" s="121" t="s">
        <v>2566</v>
      </c>
    </row>
    <row r="1072" spans="1:2" x14ac:dyDescent="0.25">
      <c r="A1072" s="120" t="s">
        <v>2567</v>
      </c>
      <c r="B1072" s="121" t="s">
        <v>2568</v>
      </c>
    </row>
    <row r="1073" spans="1:2" x14ac:dyDescent="0.25">
      <c r="A1073" s="120" t="s">
        <v>2569</v>
      </c>
      <c r="B1073" s="121" t="s">
        <v>2570</v>
      </c>
    </row>
    <row r="1074" spans="1:2" x14ac:dyDescent="0.25">
      <c r="A1074" s="120" t="s">
        <v>2571</v>
      </c>
      <c r="B1074" s="121" t="s">
        <v>2572</v>
      </c>
    </row>
    <row r="1075" spans="1:2" x14ac:dyDescent="0.25">
      <c r="A1075" s="120" t="s">
        <v>2573</v>
      </c>
      <c r="B1075" s="121" t="s">
        <v>2574</v>
      </c>
    </row>
    <row r="1076" spans="1:2" x14ac:dyDescent="0.25">
      <c r="A1076" s="120" t="s">
        <v>2575</v>
      </c>
      <c r="B1076" s="121" t="s">
        <v>2576</v>
      </c>
    </row>
    <row r="1077" spans="1:2" x14ac:dyDescent="0.25">
      <c r="A1077" s="120" t="s">
        <v>2577</v>
      </c>
      <c r="B1077" s="121" t="s">
        <v>2578</v>
      </c>
    </row>
    <row r="1078" spans="1:2" x14ac:dyDescent="0.25">
      <c r="A1078" s="120" t="s">
        <v>2579</v>
      </c>
      <c r="B1078" s="121" t="s">
        <v>2580</v>
      </c>
    </row>
    <row r="1079" spans="1:2" x14ac:dyDescent="0.25">
      <c r="A1079" s="120" t="s">
        <v>2581</v>
      </c>
      <c r="B1079" s="121" t="s">
        <v>2582</v>
      </c>
    </row>
    <row r="1080" spans="1:2" x14ac:dyDescent="0.25">
      <c r="A1080" s="120" t="s">
        <v>2583</v>
      </c>
      <c r="B1080" s="121" t="s">
        <v>2584</v>
      </c>
    </row>
    <row r="1081" spans="1:2" x14ac:dyDescent="0.25">
      <c r="A1081" s="120" t="s">
        <v>2585</v>
      </c>
      <c r="B1081" s="121" t="s">
        <v>2586</v>
      </c>
    </row>
    <row r="1082" spans="1:2" ht="45" x14ac:dyDescent="0.25">
      <c r="A1082" s="120" t="s">
        <v>2587</v>
      </c>
      <c r="B1082" s="121" t="s">
        <v>2588</v>
      </c>
    </row>
    <row r="1083" spans="1:2" x14ac:dyDescent="0.25">
      <c r="A1083" s="120" t="s">
        <v>2589</v>
      </c>
      <c r="B1083" s="121" t="s">
        <v>2590</v>
      </c>
    </row>
    <row r="1084" spans="1:2" x14ac:dyDescent="0.25">
      <c r="A1084" s="120" t="s">
        <v>2591</v>
      </c>
      <c r="B1084" s="121" t="s">
        <v>2592</v>
      </c>
    </row>
    <row r="1085" spans="1:2" ht="30" x14ac:dyDescent="0.25">
      <c r="A1085" s="120" t="s">
        <v>2593</v>
      </c>
      <c r="B1085" s="121" t="s">
        <v>2594</v>
      </c>
    </row>
    <row r="1086" spans="1:2" ht="45" x14ac:dyDescent="0.25">
      <c r="A1086" s="120" t="s">
        <v>2595</v>
      </c>
      <c r="B1086" s="121" t="s">
        <v>2596</v>
      </c>
    </row>
    <row r="1087" spans="1:2" ht="30" x14ac:dyDescent="0.25">
      <c r="A1087" s="120" t="s">
        <v>2597</v>
      </c>
      <c r="B1087" s="121" t="s">
        <v>2598</v>
      </c>
    </row>
    <row r="1088" spans="1:2" ht="30" x14ac:dyDescent="0.25">
      <c r="A1088" s="120" t="s">
        <v>2599</v>
      </c>
      <c r="B1088" s="121" t="s">
        <v>2600</v>
      </c>
    </row>
    <row r="1089" spans="1:2" ht="30" x14ac:dyDescent="0.25">
      <c r="A1089" s="120" t="s">
        <v>2601</v>
      </c>
      <c r="B1089" s="121" t="s">
        <v>2602</v>
      </c>
    </row>
    <row r="1090" spans="1:2" ht="60" x14ac:dyDescent="0.25">
      <c r="A1090" s="120" t="s">
        <v>2603</v>
      </c>
      <c r="B1090" s="121" t="s">
        <v>2604</v>
      </c>
    </row>
    <row r="1091" spans="1:2" ht="30" x14ac:dyDescent="0.25">
      <c r="A1091" s="120" t="s">
        <v>2605</v>
      </c>
      <c r="B1091" s="121" t="s">
        <v>2606</v>
      </c>
    </row>
    <row r="1092" spans="1:2" ht="30" x14ac:dyDescent="0.25">
      <c r="A1092" s="120" t="s">
        <v>2607</v>
      </c>
      <c r="B1092" s="121" t="s">
        <v>2608</v>
      </c>
    </row>
    <row r="1093" spans="1:2" ht="30" x14ac:dyDescent="0.25">
      <c r="A1093" s="120" t="s">
        <v>2609</v>
      </c>
      <c r="B1093" s="121" t="s">
        <v>2610</v>
      </c>
    </row>
    <row r="1094" spans="1:2" ht="30" x14ac:dyDescent="0.25">
      <c r="A1094" s="120" t="s">
        <v>2611</v>
      </c>
      <c r="B1094" s="121" t="s">
        <v>2612</v>
      </c>
    </row>
    <row r="1095" spans="1:2" x14ac:dyDescent="0.25">
      <c r="A1095" s="120" t="s">
        <v>2613</v>
      </c>
      <c r="B1095" s="121" t="s">
        <v>2614</v>
      </c>
    </row>
    <row r="1096" spans="1:2" x14ac:dyDescent="0.25">
      <c r="A1096" s="120" t="s">
        <v>2615</v>
      </c>
      <c r="B1096" s="121" t="s">
        <v>2616</v>
      </c>
    </row>
    <row r="1097" spans="1:2" x14ac:dyDescent="0.25">
      <c r="A1097" s="120" t="s">
        <v>2617</v>
      </c>
      <c r="B1097" s="121" t="s">
        <v>2618</v>
      </c>
    </row>
    <row r="1098" spans="1:2" x14ac:dyDescent="0.25">
      <c r="A1098" s="120" t="s">
        <v>2619</v>
      </c>
      <c r="B1098" s="121" t="s">
        <v>2620</v>
      </c>
    </row>
    <row r="1099" spans="1:2" x14ac:dyDescent="0.25">
      <c r="A1099" s="120" t="s">
        <v>2621</v>
      </c>
      <c r="B1099" s="121" t="s">
        <v>2622</v>
      </c>
    </row>
    <row r="1100" spans="1:2" x14ac:dyDescent="0.25">
      <c r="A1100" s="120" t="s">
        <v>2623</v>
      </c>
      <c r="B1100" s="121" t="s">
        <v>2624</v>
      </c>
    </row>
    <row r="1101" spans="1:2" x14ac:dyDescent="0.25">
      <c r="A1101" s="120" t="s">
        <v>2625</v>
      </c>
      <c r="B1101" s="121" t="s">
        <v>2626</v>
      </c>
    </row>
    <row r="1102" spans="1:2" x14ac:dyDescent="0.25">
      <c r="A1102" s="120" t="s">
        <v>2627</v>
      </c>
      <c r="B1102" s="121" t="s">
        <v>2628</v>
      </c>
    </row>
    <row r="1103" spans="1:2" x14ac:dyDescent="0.25">
      <c r="A1103" s="120" t="s">
        <v>2629</v>
      </c>
      <c r="B1103" s="121" t="s">
        <v>2630</v>
      </c>
    </row>
    <row r="1104" spans="1:2" ht="30" x14ac:dyDescent="0.25">
      <c r="A1104" s="120" t="s">
        <v>2631</v>
      </c>
      <c r="B1104" s="121" t="s">
        <v>2632</v>
      </c>
    </row>
    <row r="1105" spans="1:2" x14ac:dyDescent="0.25">
      <c r="A1105" s="120" t="s">
        <v>2633</v>
      </c>
      <c r="B1105" s="121" t="s">
        <v>2634</v>
      </c>
    </row>
    <row r="1106" spans="1:2" x14ac:dyDescent="0.25">
      <c r="A1106" s="120" t="s">
        <v>2635</v>
      </c>
      <c r="B1106" s="121" t="s">
        <v>2636</v>
      </c>
    </row>
    <row r="1107" spans="1:2" ht="30" x14ac:dyDescent="0.25">
      <c r="A1107" s="120" t="s">
        <v>2637</v>
      </c>
      <c r="B1107" s="121" t="s">
        <v>2638</v>
      </c>
    </row>
    <row r="1108" spans="1:2" ht="30" x14ac:dyDescent="0.25">
      <c r="A1108" s="120" t="s">
        <v>2639</v>
      </c>
      <c r="B1108" s="121" t="s">
        <v>2640</v>
      </c>
    </row>
    <row r="1109" spans="1:2" x14ac:dyDescent="0.25">
      <c r="A1109" s="120" t="s">
        <v>2641</v>
      </c>
      <c r="B1109" s="121" t="s">
        <v>2642</v>
      </c>
    </row>
    <row r="1110" spans="1:2" ht="30" x14ac:dyDescent="0.25">
      <c r="A1110" s="120" t="s">
        <v>2643</v>
      </c>
      <c r="B1110" s="121" t="s">
        <v>2644</v>
      </c>
    </row>
    <row r="1111" spans="1:2" ht="30" x14ac:dyDescent="0.25">
      <c r="A1111" s="120" t="s">
        <v>2645</v>
      </c>
      <c r="B1111" s="121" t="s">
        <v>2646</v>
      </c>
    </row>
    <row r="1112" spans="1:2" x14ac:dyDescent="0.25">
      <c r="A1112" s="120" t="s">
        <v>2647</v>
      </c>
      <c r="B1112" s="121" t="s">
        <v>2648</v>
      </c>
    </row>
    <row r="1113" spans="1:2" ht="30" x14ac:dyDescent="0.25">
      <c r="A1113" s="120" t="s">
        <v>2649</v>
      </c>
      <c r="B1113" s="121" t="s">
        <v>2650</v>
      </c>
    </row>
    <row r="1114" spans="1:2" x14ac:dyDescent="0.25">
      <c r="A1114" s="120" t="s">
        <v>2651</v>
      </c>
      <c r="B1114" s="121" t="s">
        <v>2652</v>
      </c>
    </row>
    <row r="1115" spans="1:2" x14ac:dyDescent="0.25">
      <c r="A1115" s="120" t="s">
        <v>2653</v>
      </c>
      <c r="B1115" s="121" t="s">
        <v>2654</v>
      </c>
    </row>
    <row r="1116" spans="1:2" x14ac:dyDescent="0.25">
      <c r="A1116" s="120" t="s">
        <v>2655</v>
      </c>
      <c r="B1116" s="121" t="s">
        <v>2656</v>
      </c>
    </row>
    <row r="1117" spans="1:2" x14ac:dyDescent="0.25">
      <c r="A1117" s="120" t="s">
        <v>2657</v>
      </c>
      <c r="B1117" s="121" t="s">
        <v>2658</v>
      </c>
    </row>
    <row r="1118" spans="1:2" x14ac:dyDescent="0.25">
      <c r="A1118" s="120" t="s">
        <v>2659</v>
      </c>
      <c r="B1118" s="121" t="s">
        <v>2660</v>
      </c>
    </row>
    <row r="1119" spans="1:2" x14ac:dyDescent="0.25">
      <c r="A1119" s="120" t="s">
        <v>2661</v>
      </c>
      <c r="B1119" s="121" t="s">
        <v>2662</v>
      </c>
    </row>
    <row r="1120" spans="1:2" x14ac:dyDescent="0.25">
      <c r="A1120" s="120" t="s">
        <v>2663</v>
      </c>
      <c r="B1120" s="121" t="s">
        <v>2664</v>
      </c>
    </row>
    <row r="1121" spans="1:2" x14ac:dyDescent="0.25">
      <c r="A1121" s="120" t="s">
        <v>2665</v>
      </c>
      <c r="B1121" s="121" t="s">
        <v>2666</v>
      </c>
    </row>
    <row r="1122" spans="1:2" x14ac:dyDescent="0.25">
      <c r="A1122" s="120" t="s">
        <v>2667</v>
      </c>
      <c r="B1122" s="121" t="s">
        <v>2668</v>
      </c>
    </row>
    <row r="1123" spans="1:2" x14ac:dyDescent="0.25">
      <c r="A1123" s="120" t="s">
        <v>2669</v>
      </c>
      <c r="B1123" s="121" t="s">
        <v>2670</v>
      </c>
    </row>
    <row r="1124" spans="1:2" x14ac:dyDescent="0.25">
      <c r="A1124" s="120" t="s">
        <v>2671</v>
      </c>
      <c r="B1124" s="121" t="s">
        <v>2672</v>
      </c>
    </row>
    <row r="1125" spans="1:2" x14ac:dyDescent="0.25">
      <c r="A1125" s="120" t="s">
        <v>2673</v>
      </c>
      <c r="B1125" s="121" t="s">
        <v>2674</v>
      </c>
    </row>
    <row r="1126" spans="1:2" x14ac:dyDescent="0.25">
      <c r="A1126" s="120" t="s">
        <v>2675</v>
      </c>
      <c r="B1126" s="121" t="s">
        <v>2676</v>
      </c>
    </row>
    <row r="1127" spans="1:2" x14ac:dyDescent="0.25">
      <c r="A1127" s="120" t="s">
        <v>2677</v>
      </c>
      <c r="B1127" s="121" t="s">
        <v>2678</v>
      </c>
    </row>
    <row r="1128" spans="1:2" x14ac:dyDescent="0.25">
      <c r="A1128" s="120" t="s">
        <v>2679</v>
      </c>
      <c r="B1128" s="121" t="s">
        <v>2680</v>
      </c>
    </row>
    <row r="1129" spans="1:2" x14ac:dyDescent="0.25">
      <c r="A1129" s="120" t="s">
        <v>2681</v>
      </c>
      <c r="B1129" s="121" t="s">
        <v>2682</v>
      </c>
    </row>
    <row r="1130" spans="1:2" x14ac:dyDescent="0.25">
      <c r="A1130" s="120" t="s">
        <v>2683</v>
      </c>
      <c r="B1130" s="121" t="s">
        <v>2684</v>
      </c>
    </row>
    <row r="1131" spans="1:2" x14ac:dyDescent="0.25">
      <c r="A1131" s="120" t="s">
        <v>2685</v>
      </c>
      <c r="B1131" s="121" t="s">
        <v>2686</v>
      </c>
    </row>
    <row r="1132" spans="1:2" x14ac:dyDescent="0.25">
      <c r="A1132" s="120" t="s">
        <v>2687</v>
      </c>
      <c r="B1132" s="121" t="s">
        <v>2688</v>
      </c>
    </row>
    <row r="1133" spans="1:2" x14ac:dyDescent="0.25">
      <c r="A1133" s="120" t="s">
        <v>2689</v>
      </c>
      <c r="B1133" s="121" t="s">
        <v>2690</v>
      </c>
    </row>
    <row r="1134" spans="1:2" x14ac:dyDescent="0.25">
      <c r="A1134" s="120" t="s">
        <v>2691</v>
      </c>
      <c r="B1134" s="121" t="s">
        <v>2692</v>
      </c>
    </row>
    <row r="1135" spans="1:2" x14ac:dyDescent="0.25">
      <c r="A1135" s="120" t="s">
        <v>2693</v>
      </c>
      <c r="B1135" s="121" t="s">
        <v>2694</v>
      </c>
    </row>
    <row r="1136" spans="1:2" x14ac:dyDescent="0.25">
      <c r="A1136" s="120" t="s">
        <v>2695</v>
      </c>
      <c r="B1136" s="121" t="s">
        <v>2696</v>
      </c>
    </row>
    <row r="1137" spans="1:2" x14ac:dyDescent="0.25">
      <c r="A1137" s="120" t="s">
        <v>2697</v>
      </c>
      <c r="B1137" s="121" t="s">
        <v>2698</v>
      </c>
    </row>
    <row r="1138" spans="1:2" x14ac:dyDescent="0.25">
      <c r="A1138" s="120" t="s">
        <v>2699</v>
      </c>
      <c r="B1138" s="121" t="s">
        <v>2700</v>
      </c>
    </row>
    <row r="1139" spans="1:2" x14ac:dyDescent="0.25">
      <c r="A1139" s="120" t="s">
        <v>2701</v>
      </c>
      <c r="B1139" s="121" t="s">
        <v>2702</v>
      </c>
    </row>
    <row r="1140" spans="1:2" x14ac:dyDescent="0.25">
      <c r="A1140" s="120" t="s">
        <v>2703</v>
      </c>
      <c r="B1140" s="121" t="s">
        <v>2704</v>
      </c>
    </row>
    <row r="1141" spans="1:2" x14ac:dyDescent="0.25">
      <c r="A1141" s="120" t="s">
        <v>2705</v>
      </c>
      <c r="B1141" s="121" t="s">
        <v>2706</v>
      </c>
    </row>
    <row r="1142" spans="1:2" x14ac:dyDescent="0.25">
      <c r="A1142" s="120" t="s">
        <v>2707</v>
      </c>
      <c r="B1142" s="121" t="s">
        <v>2708</v>
      </c>
    </row>
    <row r="1143" spans="1:2" x14ac:dyDescent="0.25">
      <c r="A1143" s="120" t="s">
        <v>2709</v>
      </c>
      <c r="B1143" s="121" t="s">
        <v>2710</v>
      </c>
    </row>
    <row r="1144" spans="1:2" ht="30" x14ac:dyDescent="0.25">
      <c r="A1144" s="120" t="s">
        <v>2711</v>
      </c>
      <c r="B1144" s="121" t="s">
        <v>2712</v>
      </c>
    </row>
    <row r="1145" spans="1:2" x14ac:dyDescent="0.25">
      <c r="A1145" s="120" t="s">
        <v>2713</v>
      </c>
      <c r="B1145" s="121" t="s">
        <v>2714</v>
      </c>
    </row>
    <row r="1146" spans="1:2" ht="30" x14ac:dyDescent="0.25">
      <c r="A1146" s="120" t="s">
        <v>2715</v>
      </c>
      <c r="B1146" s="121" t="s">
        <v>2716</v>
      </c>
    </row>
    <row r="1147" spans="1:2" x14ac:dyDescent="0.25">
      <c r="A1147" s="120" t="s">
        <v>2717</v>
      </c>
      <c r="B1147" s="121" t="s">
        <v>2718</v>
      </c>
    </row>
    <row r="1148" spans="1:2" x14ac:dyDescent="0.25">
      <c r="A1148" s="120" t="s">
        <v>2719</v>
      </c>
      <c r="B1148" s="121" t="s">
        <v>2720</v>
      </c>
    </row>
    <row r="1149" spans="1:2" x14ac:dyDescent="0.25">
      <c r="A1149" s="120" t="s">
        <v>2721</v>
      </c>
      <c r="B1149" s="121" t="s">
        <v>2722</v>
      </c>
    </row>
    <row r="1150" spans="1:2" x14ac:dyDescent="0.25">
      <c r="A1150" s="120" t="s">
        <v>2723</v>
      </c>
      <c r="B1150" s="121" t="s">
        <v>2724</v>
      </c>
    </row>
    <row r="1151" spans="1:2" x14ac:dyDescent="0.25">
      <c r="A1151" s="120" t="s">
        <v>2725</v>
      </c>
      <c r="B1151" s="121" t="s">
        <v>2726</v>
      </c>
    </row>
    <row r="1152" spans="1:2" x14ac:dyDescent="0.25">
      <c r="A1152" s="120" t="s">
        <v>2727</v>
      </c>
      <c r="B1152" s="121" t="s">
        <v>2728</v>
      </c>
    </row>
    <row r="1153" spans="1:2" x14ac:dyDescent="0.25">
      <c r="A1153" s="120" t="s">
        <v>2729</v>
      </c>
      <c r="B1153" s="121" t="s">
        <v>2730</v>
      </c>
    </row>
    <row r="1154" spans="1:2" ht="30" x14ac:dyDescent="0.25">
      <c r="A1154" s="120" t="s">
        <v>2731</v>
      </c>
      <c r="B1154" s="121" t="s">
        <v>2732</v>
      </c>
    </row>
    <row r="1155" spans="1:2" x14ac:dyDescent="0.25">
      <c r="A1155" s="120" t="s">
        <v>2733</v>
      </c>
      <c r="B1155" s="121" t="s">
        <v>2734</v>
      </c>
    </row>
    <row r="1156" spans="1:2" x14ac:dyDescent="0.25">
      <c r="A1156" s="120" t="s">
        <v>2735</v>
      </c>
      <c r="B1156" s="121" t="s">
        <v>2736</v>
      </c>
    </row>
    <row r="1157" spans="1:2" x14ac:dyDescent="0.25">
      <c r="A1157" s="120" t="s">
        <v>2737</v>
      </c>
      <c r="B1157" s="121" t="s">
        <v>2738</v>
      </c>
    </row>
    <row r="1158" spans="1:2" x14ac:dyDescent="0.25">
      <c r="A1158" s="120" t="s">
        <v>2739</v>
      </c>
      <c r="B1158" s="121" t="s">
        <v>2740</v>
      </c>
    </row>
    <row r="1159" spans="1:2" x14ac:dyDescent="0.25">
      <c r="A1159" s="120" t="s">
        <v>2741</v>
      </c>
      <c r="B1159" s="121" t="s">
        <v>2742</v>
      </c>
    </row>
    <row r="1160" spans="1:2" x14ac:dyDescent="0.25">
      <c r="A1160" s="120" t="s">
        <v>2743</v>
      </c>
      <c r="B1160" s="121" t="s">
        <v>2744</v>
      </c>
    </row>
    <row r="1161" spans="1:2" x14ac:dyDescent="0.25">
      <c r="A1161" s="120" t="s">
        <v>2745</v>
      </c>
      <c r="B1161" s="121" t="s">
        <v>2746</v>
      </c>
    </row>
    <row r="1162" spans="1:2" x14ac:dyDescent="0.25">
      <c r="A1162" s="120" t="s">
        <v>2747</v>
      </c>
      <c r="B1162" s="121" t="s">
        <v>2748</v>
      </c>
    </row>
    <row r="1163" spans="1:2" x14ac:dyDescent="0.25">
      <c r="A1163" s="120" t="s">
        <v>2749</v>
      </c>
      <c r="B1163" s="121" t="s">
        <v>2750</v>
      </c>
    </row>
    <row r="1164" spans="1:2" ht="30" x14ac:dyDescent="0.25">
      <c r="A1164" s="120" t="s">
        <v>2751</v>
      </c>
      <c r="B1164" s="121" t="s">
        <v>2752</v>
      </c>
    </row>
    <row r="1165" spans="1:2" x14ac:dyDescent="0.25">
      <c r="A1165" s="120" t="s">
        <v>2753</v>
      </c>
      <c r="B1165" s="121" t="s">
        <v>2754</v>
      </c>
    </row>
    <row r="1166" spans="1:2" ht="30" x14ac:dyDescent="0.25">
      <c r="A1166" s="120" t="s">
        <v>2755</v>
      </c>
      <c r="B1166" s="121" t="s">
        <v>2756</v>
      </c>
    </row>
    <row r="1167" spans="1:2" x14ac:dyDescent="0.25">
      <c r="A1167" s="120" t="s">
        <v>2757</v>
      </c>
      <c r="B1167" s="121" t="s">
        <v>2758</v>
      </c>
    </row>
    <row r="1168" spans="1:2" x14ac:dyDescent="0.25">
      <c r="A1168" s="120" t="s">
        <v>2759</v>
      </c>
      <c r="B1168" s="121" t="s">
        <v>2760</v>
      </c>
    </row>
    <row r="1169" spans="1:2" x14ac:dyDescent="0.25">
      <c r="A1169" s="120" t="s">
        <v>2761</v>
      </c>
      <c r="B1169" s="121" t="s">
        <v>2762</v>
      </c>
    </row>
    <row r="1170" spans="1:2" x14ac:dyDescent="0.25">
      <c r="A1170" s="120" t="s">
        <v>2763</v>
      </c>
      <c r="B1170" s="121" t="s">
        <v>2764</v>
      </c>
    </row>
    <row r="1171" spans="1:2" x14ac:dyDescent="0.25">
      <c r="A1171" s="120" t="s">
        <v>2765</v>
      </c>
      <c r="B1171" s="121" t="s">
        <v>2766</v>
      </c>
    </row>
    <row r="1172" spans="1:2" x14ac:dyDescent="0.25">
      <c r="A1172" s="120" t="s">
        <v>2767</v>
      </c>
      <c r="B1172" s="121" t="s">
        <v>2768</v>
      </c>
    </row>
    <row r="1173" spans="1:2" x14ac:dyDescent="0.25">
      <c r="A1173" s="120" t="s">
        <v>2769</v>
      </c>
      <c r="B1173" s="121" t="s">
        <v>2770</v>
      </c>
    </row>
    <row r="1174" spans="1:2" x14ac:dyDescent="0.25">
      <c r="A1174" s="120" t="s">
        <v>2771</v>
      </c>
      <c r="B1174" s="121" t="s">
        <v>2772</v>
      </c>
    </row>
    <row r="1175" spans="1:2" x14ac:dyDescent="0.25">
      <c r="A1175" s="120" t="s">
        <v>2773</v>
      </c>
      <c r="B1175" s="121" t="s">
        <v>2774</v>
      </c>
    </row>
    <row r="1176" spans="1:2" x14ac:dyDescent="0.25">
      <c r="A1176" s="120" t="s">
        <v>2775</v>
      </c>
      <c r="B1176" s="121" t="s">
        <v>2776</v>
      </c>
    </row>
    <row r="1177" spans="1:2" x14ac:dyDescent="0.25">
      <c r="A1177" s="120" t="s">
        <v>2777</v>
      </c>
      <c r="B1177" s="121" t="s">
        <v>2778</v>
      </c>
    </row>
    <row r="1178" spans="1:2" x14ac:dyDescent="0.25">
      <c r="A1178" s="120" t="s">
        <v>2779</v>
      </c>
      <c r="B1178" s="121" t="s">
        <v>2780</v>
      </c>
    </row>
    <row r="1179" spans="1:2" x14ac:dyDescent="0.25">
      <c r="A1179" s="120" t="s">
        <v>2781</v>
      </c>
      <c r="B1179" s="121" t="s">
        <v>2782</v>
      </c>
    </row>
    <row r="1180" spans="1:2" x14ac:dyDescent="0.25">
      <c r="A1180" s="120" t="s">
        <v>2783</v>
      </c>
      <c r="B1180" s="121" t="s">
        <v>2784</v>
      </c>
    </row>
    <row r="1181" spans="1:2" x14ac:dyDescent="0.25">
      <c r="A1181" s="120" t="s">
        <v>2785</v>
      </c>
      <c r="B1181" s="121" t="s">
        <v>2786</v>
      </c>
    </row>
    <row r="1182" spans="1:2" x14ac:dyDescent="0.25">
      <c r="A1182" s="120" t="s">
        <v>2787</v>
      </c>
      <c r="B1182" s="121" t="s">
        <v>2788</v>
      </c>
    </row>
    <row r="1183" spans="1:2" ht="45" x14ac:dyDescent="0.25">
      <c r="A1183" s="120" t="s">
        <v>2789</v>
      </c>
      <c r="B1183" s="121" t="s">
        <v>2790</v>
      </c>
    </row>
    <row r="1184" spans="1:2" x14ac:dyDescent="0.25">
      <c r="A1184" s="120" t="s">
        <v>2791</v>
      </c>
      <c r="B1184" s="121" t="s">
        <v>2792</v>
      </c>
    </row>
    <row r="1185" spans="1:2" x14ac:dyDescent="0.25">
      <c r="A1185" s="120" t="s">
        <v>2793</v>
      </c>
      <c r="B1185" s="121" t="s">
        <v>2794</v>
      </c>
    </row>
    <row r="1186" spans="1:2" x14ac:dyDescent="0.25">
      <c r="A1186" s="120" t="s">
        <v>2795</v>
      </c>
      <c r="B1186" s="121" t="s">
        <v>2796</v>
      </c>
    </row>
    <row r="1187" spans="1:2" x14ac:dyDescent="0.25">
      <c r="A1187" s="120" t="s">
        <v>2797</v>
      </c>
      <c r="B1187" s="121" t="s">
        <v>2798</v>
      </c>
    </row>
    <row r="1188" spans="1:2" x14ac:dyDescent="0.25">
      <c r="A1188" s="120" t="s">
        <v>2799</v>
      </c>
      <c r="B1188" s="121" t="s">
        <v>2800</v>
      </c>
    </row>
    <row r="1189" spans="1:2" ht="30" x14ac:dyDescent="0.25">
      <c r="A1189" s="120" t="s">
        <v>2801</v>
      </c>
      <c r="B1189" s="121" t="s">
        <v>2802</v>
      </c>
    </row>
    <row r="1190" spans="1:2" ht="30" x14ac:dyDescent="0.25">
      <c r="A1190" s="120" t="s">
        <v>2803</v>
      </c>
      <c r="B1190" s="121" t="s">
        <v>2804</v>
      </c>
    </row>
    <row r="1191" spans="1:2" ht="30" x14ac:dyDescent="0.25">
      <c r="A1191" s="120" t="s">
        <v>2805</v>
      </c>
      <c r="B1191" s="121" t="s">
        <v>2806</v>
      </c>
    </row>
    <row r="1192" spans="1:2" ht="30" x14ac:dyDescent="0.25">
      <c r="A1192" s="120" t="s">
        <v>2807</v>
      </c>
      <c r="B1192" s="121" t="s">
        <v>2808</v>
      </c>
    </row>
    <row r="1193" spans="1:2" x14ac:dyDescent="0.25">
      <c r="A1193" s="120" t="s">
        <v>2809</v>
      </c>
      <c r="B1193" s="121" t="s">
        <v>2810</v>
      </c>
    </row>
    <row r="1194" spans="1:2" ht="30" x14ac:dyDescent="0.25">
      <c r="A1194" s="120" t="s">
        <v>2811</v>
      </c>
      <c r="B1194" s="121" t="s">
        <v>2812</v>
      </c>
    </row>
    <row r="1195" spans="1:2" x14ac:dyDescent="0.25">
      <c r="A1195" s="120" t="s">
        <v>2813</v>
      </c>
      <c r="B1195" s="121" t="s">
        <v>2814</v>
      </c>
    </row>
    <row r="1196" spans="1:2" x14ac:dyDescent="0.25">
      <c r="A1196" s="120" t="s">
        <v>2815</v>
      </c>
      <c r="B1196" s="121" t="s">
        <v>2816</v>
      </c>
    </row>
    <row r="1197" spans="1:2" x14ac:dyDescent="0.25">
      <c r="A1197" s="120" t="s">
        <v>2817</v>
      </c>
      <c r="B1197" s="121" t="s">
        <v>2818</v>
      </c>
    </row>
    <row r="1198" spans="1:2" ht="30" x14ac:dyDescent="0.25">
      <c r="A1198" s="120" t="s">
        <v>2819</v>
      </c>
      <c r="B1198" s="121" t="s">
        <v>2820</v>
      </c>
    </row>
    <row r="1199" spans="1:2" x14ac:dyDescent="0.25">
      <c r="A1199" s="120" t="s">
        <v>2821</v>
      </c>
      <c r="B1199" s="121" t="s">
        <v>2822</v>
      </c>
    </row>
    <row r="1200" spans="1:2" x14ac:dyDescent="0.25">
      <c r="A1200" s="120" t="s">
        <v>2823</v>
      </c>
      <c r="B1200" s="121" t="s">
        <v>2824</v>
      </c>
    </row>
    <row r="1201" spans="1:2" x14ac:dyDescent="0.25">
      <c r="A1201" s="120" t="s">
        <v>2825</v>
      </c>
      <c r="B1201" s="121" t="s">
        <v>2826</v>
      </c>
    </row>
    <row r="1202" spans="1:2" ht="30" x14ac:dyDescent="0.25">
      <c r="A1202" s="120" t="s">
        <v>2827</v>
      </c>
      <c r="B1202" s="121" t="s">
        <v>2828</v>
      </c>
    </row>
    <row r="1203" spans="1:2" x14ac:dyDescent="0.25">
      <c r="A1203" s="120" t="s">
        <v>2829</v>
      </c>
      <c r="B1203" s="121" t="s">
        <v>2830</v>
      </c>
    </row>
    <row r="1204" spans="1:2" x14ac:dyDescent="0.25">
      <c r="A1204" s="120" t="s">
        <v>2831</v>
      </c>
      <c r="B1204" s="121" t="s">
        <v>2832</v>
      </c>
    </row>
    <row r="1205" spans="1:2" x14ac:dyDescent="0.25">
      <c r="A1205" s="120" t="s">
        <v>2833</v>
      </c>
      <c r="B1205" s="121" t="s">
        <v>2834</v>
      </c>
    </row>
    <row r="1206" spans="1:2" x14ac:dyDescent="0.25">
      <c r="A1206" s="120" t="s">
        <v>2835</v>
      </c>
      <c r="B1206" s="121" t="s">
        <v>2836</v>
      </c>
    </row>
    <row r="1207" spans="1:2" ht="30" x14ac:dyDescent="0.25">
      <c r="A1207" s="120" t="s">
        <v>2837</v>
      </c>
      <c r="B1207" s="121" t="s">
        <v>2838</v>
      </c>
    </row>
    <row r="1208" spans="1:2" ht="30" x14ac:dyDescent="0.25">
      <c r="A1208" s="120" t="s">
        <v>2839</v>
      </c>
      <c r="B1208" s="121" t="s">
        <v>2840</v>
      </c>
    </row>
    <row r="1209" spans="1:2" ht="45" x14ac:dyDescent="0.25">
      <c r="A1209" s="120" t="s">
        <v>2841</v>
      </c>
      <c r="B1209" s="121" t="s">
        <v>2842</v>
      </c>
    </row>
    <row r="1210" spans="1:2" ht="30" x14ac:dyDescent="0.25">
      <c r="A1210" s="120" t="s">
        <v>2843</v>
      </c>
      <c r="B1210" s="121" t="s">
        <v>2844</v>
      </c>
    </row>
    <row r="1211" spans="1:2" x14ac:dyDescent="0.25">
      <c r="A1211" s="120" t="s">
        <v>2845</v>
      </c>
      <c r="B1211" s="121" t="s">
        <v>2846</v>
      </c>
    </row>
    <row r="1212" spans="1:2" x14ac:dyDescent="0.25">
      <c r="A1212" s="120" t="s">
        <v>2847</v>
      </c>
      <c r="B1212" s="121" t="s">
        <v>2848</v>
      </c>
    </row>
    <row r="1213" spans="1:2" x14ac:dyDescent="0.25">
      <c r="A1213" s="120" t="s">
        <v>2849</v>
      </c>
      <c r="B1213" s="121" t="s">
        <v>2850</v>
      </c>
    </row>
    <row r="1214" spans="1:2" x14ac:dyDescent="0.25">
      <c r="A1214" s="120" t="s">
        <v>2851</v>
      </c>
      <c r="B1214" s="121" t="s">
        <v>2852</v>
      </c>
    </row>
    <row r="1215" spans="1:2" x14ac:dyDescent="0.25">
      <c r="A1215" s="120" t="s">
        <v>2853</v>
      </c>
      <c r="B1215" s="121" t="s">
        <v>2854</v>
      </c>
    </row>
    <row r="1216" spans="1:2" x14ac:dyDescent="0.25">
      <c r="A1216" s="120" t="s">
        <v>2855</v>
      </c>
      <c r="B1216" s="121" t="s">
        <v>2856</v>
      </c>
    </row>
    <row r="1217" spans="1:2" ht="30" x14ac:dyDescent="0.25">
      <c r="A1217" s="120" t="s">
        <v>2857</v>
      </c>
      <c r="B1217" s="121" t="s">
        <v>2858</v>
      </c>
    </row>
    <row r="1218" spans="1:2" x14ac:dyDescent="0.25">
      <c r="A1218" s="120" t="s">
        <v>2859</v>
      </c>
      <c r="B1218" s="121" t="s">
        <v>2860</v>
      </c>
    </row>
    <row r="1219" spans="1:2" x14ac:dyDescent="0.25">
      <c r="A1219" s="120" t="s">
        <v>2861</v>
      </c>
      <c r="B1219" s="121" t="s">
        <v>2862</v>
      </c>
    </row>
    <row r="1220" spans="1:2" x14ac:dyDescent="0.25">
      <c r="A1220" s="120" t="s">
        <v>2863</v>
      </c>
      <c r="B1220" s="121" t="s">
        <v>2864</v>
      </c>
    </row>
    <row r="1221" spans="1:2" x14ac:dyDescent="0.25">
      <c r="A1221" s="120" t="s">
        <v>2865</v>
      </c>
      <c r="B1221" s="121" t="s">
        <v>2866</v>
      </c>
    </row>
    <row r="1222" spans="1:2" ht="30" x14ac:dyDescent="0.25">
      <c r="A1222" s="120" t="s">
        <v>2867</v>
      </c>
      <c r="B1222" s="121" t="s">
        <v>2868</v>
      </c>
    </row>
    <row r="1223" spans="1:2" x14ac:dyDescent="0.25">
      <c r="A1223" s="120" t="s">
        <v>2869</v>
      </c>
      <c r="B1223" s="121" t="s">
        <v>2870</v>
      </c>
    </row>
    <row r="1224" spans="1:2" x14ac:dyDescent="0.25">
      <c r="A1224" s="120" t="s">
        <v>2871</v>
      </c>
      <c r="B1224" s="121" t="s">
        <v>2872</v>
      </c>
    </row>
    <row r="1225" spans="1:2" ht="30" x14ac:dyDescent="0.25">
      <c r="A1225" s="120" t="s">
        <v>2873</v>
      </c>
      <c r="B1225" s="121" t="s">
        <v>2874</v>
      </c>
    </row>
    <row r="1226" spans="1:2" ht="30" x14ac:dyDescent="0.25">
      <c r="A1226" s="120" t="s">
        <v>2875</v>
      </c>
      <c r="B1226" s="121" t="s">
        <v>2876</v>
      </c>
    </row>
    <row r="1227" spans="1:2" ht="30" x14ac:dyDescent="0.25">
      <c r="A1227" s="120" t="s">
        <v>2877</v>
      </c>
      <c r="B1227" s="121" t="s">
        <v>2878</v>
      </c>
    </row>
    <row r="1228" spans="1:2" x14ac:dyDescent="0.25">
      <c r="A1228" s="120" t="s">
        <v>2879</v>
      </c>
      <c r="B1228" s="121" t="s">
        <v>2880</v>
      </c>
    </row>
  </sheetData>
  <sheetProtection selectLockedCells="1" selectUnlockedCells="1"/>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6" filterMode="1">
    <pageSetUpPr fitToPage="1"/>
  </sheetPr>
  <dimension ref="A1:C3142"/>
  <sheetViews>
    <sheetView zoomScaleNormal="100" workbookViewId="0"/>
  </sheetViews>
  <sheetFormatPr defaultColWidth="11.5703125" defaultRowHeight="15" x14ac:dyDescent="0.25"/>
  <cols>
    <col min="1" max="2" width="11.7109375" customWidth="1"/>
    <col min="3" max="3" width="72.140625" customWidth="1"/>
    <col min="4" max="4" width="61" customWidth="1"/>
  </cols>
  <sheetData>
    <row r="1" spans="1:3" ht="47.25" x14ac:dyDescent="0.25">
      <c r="A1" s="122" t="s">
        <v>2881</v>
      </c>
      <c r="B1" s="123" t="s">
        <v>2882</v>
      </c>
      <c r="C1" s="124" t="s">
        <v>2883</v>
      </c>
    </row>
    <row r="2" spans="1:3" ht="15.75" hidden="1" x14ac:dyDescent="0.25">
      <c r="A2">
        <f t="shared" ref="A2:A65" si="0">LEN(B2)</f>
        <v>1</v>
      </c>
      <c r="B2" s="125" t="s">
        <v>2884</v>
      </c>
      <c r="C2" s="126" t="s">
        <v>2885</v>
      </c>
    </row>
    <row r="3" spans="1:3" ht="30" hidden="1" x14ac:dyDescent="0.25">
      <c r="A3">
        <f t="shared" si="0"/>
        <v>2</v>
      </c>
      <c r="B3" s="127" t="s">
        <v>2886</v>
      </c>
      <c r="C3" s="128" t="s">
        <v>2887</v>
      </c>
    </row>
    <row r="4" spans="1:3" hidden="1" x14ac:dyDescent="0.25">
      <c r="A4">
        <f t="shared" si="0"/>
        <v>4</v>
      </c>
      <c r="B4" s="129" t="s">
        <v>2888</v>
      </c>
      <c r="C4" s="130" t="s">
        <v>2889</v>
      </c>
    </row>
    <row r="5" spans="1:3" hidden="1" x14ac:dyDescent="0.25">
      <c r="A5">
        <f t="shared" si="0"/>
        <v>5</v>
      </c>
      <c r="B5" s="129" t="s">
        <v>2890</v>
      </c>
      <c r="C5" s="131" t="s">
        <v>2891</v>
      </c>
    </row>
    <row r="6" spans="1:3" hidden="1" x14ac:dyDescent="0.25">
      <c r="A6">
        <f t="shared" si="0"/>
        <v>7</v>
      </c>
      <c r="B6" s="120" t="s">
        <v>2892</v>
      </c>
      <c r="C6" s="132" t="s">
        <v>428</v>
      </c>
    </row>
    <row r="7" spans="1:3" x14ac:dyDescent="0.25">
      <c r="A7">
        <f t="shared" si="0"/>
        <v>8</v>
      </c>
      <c r="B7" s="120" t="s">
        <v>427</v>
      </c>
      <c r="C7" s="121" t="s">
        <v>428</v>
      </c>
    </row>
    <row r="8" spans="1:3" hidden="1" x14ac:dyDescent="0.25">
      <c r="A8">
        <f t="shared" si="0"/>
        <v>7</v>
      </c>
      <c r="B8" s="120" t="s">
        <v>2893</v>
      </c>
      <c r="C8" s="132" t="s">
        <v>430</v>
      </c>
    </row>
    <row r="9" spans="1:3" x14ac:dyDescent="0.25">
      <c r="A9">
        <f t="shared" si="0"/>
        <v>8</v>
      </c>
      <c r="B9" s="120" t="s">
        <v>429</v>
      </c>
      <c r="C9" s="121" t="s">
        <v>430</v>
      </c>
    </row>
    <row r="10" spans="1:3" hidden="1" x14ac:dyDescent="0.25">
      <c r="A10">
        <f t="shared" si="0"/>
        <v>7</v>
      </c>
      <c r="B10" s="120" t="s">
        <v>2894</v>
      </c>
      <c r="C10" s="132" t="s">
        <v>432</v>
      </c>
    </row>
    <row r="11" spans="1:3" x14ac:dyDescent="0.25">
      <c r="A11">
        <f t="shared" si="0"/>
        <v>8</v>
      </c>
      <c r="B11" s="120" t="s">
        <v>431</v>
      </c>
      <c r="C11" s="121" t="s">
        <v>432</v>
      </c>
    </row>
    <row r="12" spans="1:3" hidden="1" x14ac:dyDescent="0.25">
      <c r="A12">
        <f t="shared" si="0"/>
        <v>7</v>
      </c>
      <c r="B12" s="120" t="s">
        <v>2895</v>
      </c>
      <c r="C12" s="132" t="s">
        <v>434</v>
      </c>
    </row>
    <row r="13" spans="1:3" x14ac:dyDescent="0.25">
      <c r="A13">
        <f t="shared" si="0"/>
        <v>8</v>
      </c>
      <c r="B13" s="120" t="s">
        <v>433</v>
      </c>
      <c r="C13" s="121" t="s">
        <v>434</v>
      </c>
    </row>
    <row r="14" spans="1:3" hidden="1" x14ac:dyDescent="0.25">
      <c r="A14">
        <f t="shared" si="0"/>
        <v>5</v>
      </c>
      <c r="B14" s="129" t="s">
        <v>2896</v>
      </c>
      <c r="C14" s="131" t="s">
        <v>436</v>
      </c>
    </row>
    <row r="15" spans="1:3" hidden="1" x14ac:dyDescent="0.25">
      <c r="A15">
        <f t="shared" si="0"/>
        <v>7</v>
      </c>
      <c r="B15" s="120" t="s">
        <v>2897</v>
      </c>
      <c r="C15" s="132" t="s">
        <v>436</v>
      </c>
    </row>
    <row r="16" spans="1:3" x14ac:dyDescent="0.25">
      <c r="A16">
        <f t="shared" si="0"/>
        <v>8</v>
      </c>
      <c r="B16" s="120" t="s">
        <v>435</v>
      </c>
      <c r="C16" s="121" t="s">
        <v>436</v>
      </c>
    </row>
    <row r="17" spans="1:3" hidden="1" x14ac:dyDescent="0.25">
      <c r="A17">
        <f t="shared" si="0"/>
        <v>5</v>
      </c>
      <c r="B17" s="129" t="s">
        <v>2898</v>
      </c>
      <c r="C17" s="131" t="s">
        <v>2899</v>
      </c>
    </row>
    <row r="18" spans="1:3" ht="28.5" hidden="1" x14ac:dyDescent="0.25">
      <c r="A18">
        <f t="shared" si="0"/>
        <v>7</v>
      </c>
      <c r="B18" s="120" t="s">
        <v>2900</v>
      </c>
      <c r="C18" s="132" t="s">
        <v>438</v>
      </c>
    </row>
    <row r="19" spans="1:3" ht="30" x14ac:dyDescent="0.25">
      <c r="A19">
        <f t="shared" si="0"/>
        <v>8</v>
      </c>
      <c r="B19" s="120" t="s">
        <v>437</v>
      </c>
      <c r="C19" s="121" t="s">
        <v>438</v>
      </c>
    </row>
    <row r="20" spans="1:3" ht="42.75" hidden="1" x14ac:dyDescent="0.25">
      <c r="A20">
        <f t="shared" si="0"/>
        <v>7</v>
      </c>
      <c r="B20" s="120" t="s">
        <v>2901</v>
      </c>
      <c r="C20" s="132" t="s">
        <v>440</v>
      </c>
    </row>
    <row r="21" spans="1:3" ht="30" x14ac:dyDescent="0.25">
      <c r="A21">
        <f t="shared" si="0"/>
        <v>8</v>
      </c>
      <c r="B21" s="120" t="s">
        <v>439</v>
      </c>
      <c r="C21" s="121" t="s">
        <v>440</v>
      </c>
    </row>
    <row r="22" spans="1:3" hidden="1" x14ac:dyDescent="0.25">
      <c r="A22">
        <f t="shared" si="0"/>
        <v>7</v>
      </c>
      <c r="B22" s="120" t="s">
        <v>2902</v>
      </c>
      <c r="C22" s="132" t="s">
        <v>442</v>
      </c>
    </row>
    <row r="23" spans="1:3" x14ac:dyDescent="0.25">
      <c r="A23">
        <f t="shared" si="0"/>
        <v>8</v>
      </c>
      <c r="B23" s="120" t="s">
        <v>441</v>
      </c>
      <c r="C23" s="121" t="s">
        <v>442</v>
      </c>
    </row>
    <row r="24" spans="1:3" hidden="1" x14ac:dyDescent="0.25">
      <c r="A24">
        <f t="shared" si="0"/>
        <v>7</v>
      </c>
      <c r="B24" s="120" t="s">
        <v>2903</v>
      </c>
      <c r="C24" s="132" t="s">
        <v>444</v>
      </c>
    </row>
    <row r="25" spans="1:3" x14ac:dyDescent="0.25">
      <c r="A25">
        <f t="shared" si="0"/>
        <v>8</v>
      </c>
      <c r="B25" s="120" t="s">
        <v>443</v>
      </c>
      <c r="C25" s="121" t="s">
        <v>444</v>
      </c>
    </row>
    <row r="26" spans="1:3" hidden="1" x14ac:dyDescent="0.25">
      <c r="A26">
        <f t="shared" si="0"/>
        <v>5</v>
      </c>
      <c r="B26" s="129" t="s">
        <v>2904</v>
      </c>
      <c r="C26" s="131" t="s">
        <v>446</v>
      </c>
    </row>
    <row r="27" spans="1:3" hidden="1" x14ac:dyDescent="0.25">
      <c r="A27">
        <f t="shared" si="0"/>
        <v>7</v>
      </c>
      <c r="B27" s="120" t="s">
        <v>2905</v>
      </c>
      <c r="C27" s="132" t="s">
        <v>446</v>
      </c>
    </row>
    <row r="28" spans="1:3" x14ac:dyDescent="0.25">
      <c r="A28">
        <f t="shared" si="0"/>
        <v>8</v>
      </c>
      <c r="B28" s="120" t="s">
        <v>445</v>
      </c>
      <c r="C28" s="121" t="s">
        <v>446</v>
      </c>
    </row>
    <row r="29" spans="1:3" hidden="1" x14ac:dyDescent="0.25">
      <c r="A29">
        <f t="shared" si="0"/>
        <v>5</v>
      </c>
      <c r="B29" s="129" t="s">
        <v>2906</v>
      </c>
      <c r="C29" s="131" t="s">
        <v>448</v>
      </c>
    </row>
    <row r="30" spans="1:3" hidden="1" x14ac:dyDescent="0.25">
      <c r="A30">
        <f t="shared" si="0"/>
        <v>7</v>
      </c>
      <c r="B30" s="120" t="s">
        <v>2907</v>
      </c>
      <c r="C30" s="132" t="s">
        <v>448</v>
      </c>
    </row>
    <row r="31" spans="1:3" x14ac:dyDescent="0.25">
      <c r="A31">
        <f t="shared" si="0"/>
        <v>8</v>
      </c>
      <c r="B31" s="120" t="s">
        <v>447</v>
      </c>
      <c r="C31" s="121" t="s">
        <v>448</v>
      </c>
    </row>
    <row r="32" spans="1:3" hidden="1" x14ac:dyDescent="0.25">
      <c r="A32">
        <f t="shared" si="0"/>
        <v>5</v>
      </c>
      <c r="B32" s="129" t="s">
        <v>2908</v>
      </c>
      <c r="C32" s="131" t="s">
        <v>2909</v>
      </c>
    </row>
    <row r="33" spans="1:3" hidden="1" x14ac:dyDescent="0.25">
      <c r="A33">
        <f t="shared" si="0"/>
        <v>7</v>
      </c>
      <c r="B33" s="120" t="s">
        <v>2910</v>
      </c>
      <c r="C33" s="132" t="s">
        <v>450</v>
      </c>
    </row>
    <row r="34" spans="1:3" x14ac:dyDescent="0.25">
      <c r="A34">
        <f t="shared" si="0"/>
        <v>8</v>
      </c>
      <c r="B34" s="120" t="s">
        <v>449</v>
      </c>
      <c r="C34" s="121" t="s">
        <v>450</v>
      </c>
    </row>
    <row r="35" spans="1:3" hidden="1" x14ac:dyDescent="0.25">
      <c r="A35">
        <f t="shared" si="0"/>
        <v>5</v>
      </c>
      <c r="B35" s="129" t="s">
        <v>2911</v>
      </c>
      <c r="C35" s="131" t="s">
        <v>2912</v>
      </c>
    </row>
    <row r="36" spans="1:3" hidden="1" x14ac:dyDescent="0.25">
      <c r="A36">
        <f t="shared" si="0"/>
        <v>7</v>
      </c>
      <c r="B36" s="120" t="s">
        <v>2913</v>
      </c>
      <c r="C36" s="132" t="s">
        <v>452</v>
      </c>
    </row>
    <row r="37" spans="1:3" x14ac:dyDescent="0.25">
      <c r="A37">
        <f t="shared" si="0"/>
        <v>8</v>
      </c>
      <c r="B37" s="120" t="s">
        <v>451</v>
      </c>
      <c r="C37" s="121" t="s">
        <v>452</v>
      </c>
    </row>
    <row r="38" spans="1:3" hidden="1" x14ac:dyDescent="0.25">
      <c r="A38">
        <f t="shared" si="0"/>
        <v>7</v>
      </c>
      <c r="B38" s="120" t="s">
        <v>2914</v>
      </c>
      <c r="C38" s="132" t="s">
        <v>454</v>
      </c>
    </row>
    <row r="39" spans="1:3" x14ac:dyDescent="0.25">
      <c r="A39">
        <f t="shared" si="0"/>
        <v>8</v>
      </c>
      <c r="B39" s="120" t="s">
        <v>453</v>
      </c>
      <c r="C39" s="121" t="s">
        <v>454</v>
      </c>
    </row>
    <row r="40" spans="1:3" hidden="1" x14ac:dyDescent="0.25">
      <c r="A40">
        <f t="shared" si="0"/>
        <v>7</v>
      </c>
      <c r="B40" s="120" t="s">
        <v>2915</v>
      </c>
      <c r="C40" s="132" t="s">
        <v>456</v>
      </c>
    </row>
    <row r="41" spans="1:3" x14ac:dyDescent="0.25">
      <c r="A41">
        <f t="shared" si="0"/>
        <v>8</v>
      </c>
      <c r="B41" s="120" t="s">
        <v>455</v>
      </c>
      <c r="C41" s="121" t="s">
        <v>456</v>
      </c>
    </row>
    <row r="42" spans="1:3" hidden="1" x14ac:dyDescent="0.25">
      <c r="A42">
        <f t="shared" si="0"/>
        <v>4</v>
      </c>
      <c r="B42" s="129" t="s">
        <v>2916</v>
      </c>
      <c r="C42" s="130" t="s">
        <v>2917</v>
      </c>
    </row>
    <row r="43" spans="1:3" hidden="1" x14ac:dyDescent="0.25">
      <c r="A43">
        <f t="shared" si="0"/>
        <v>5</v>
      </c>
      <c r="B43" s="129" t="s">
        <v>2918</v>
      </c>
      <c r="C43" s="131" t="s">
        <v>458</v>
      </c>
    </row>
    <row r="44" spans="1:3" hidden="1" x14ac:dyDescent="0.25">
      <c r="A44">
        <f t="shared" si="0"/>
        <v>7</v>
      </c>
      <c r="B44" s="120" t="s">
        <v>2919</v>
      </c>
      <c r="C44" s="132" t="s">
        <v>458</v>
      </c>
    </row>
    <row r="45" spans="1:3" x14ac:dyDescent="0.25">
      <c r="A45">
        <f t="shared" si="0"/>
        <v>8</v>
      </c>
      <c r="B45" s="120" t="s">
        <v>457</v>
      </c>
      <c r="C45" s="121" t="s">
        <v>458</v>
      </c>
    </row>
    <row r="46" spans="1:3" hidden="1" x14ac:dyDescent="0.25">
      <c r="A46">
        <f t="shared" si="0"/>
        <v>5</v>
      </c>
      <c r="B46" s="129" t="s">
        <v>2920</v>
      </c>
      <c r="C46" s="131" t="s">
        <v>460</v>
      </c>
    </row>
    <row r="47" spans="1:3" hidden="1" x14ac:dyDescent="0.25">
      <c r="A47">
        <f t="shared" si="0"/>
        <v>7</v>
      </c>
      <c r="B47" s="120" t="s">
        <v>2921</v>
      </c>
      <c r="C47" s="132" t="s">
        <v>460</v>
      </c>
    </row>
    <row r="48" spans="1:3" x14ac:dyDescent="0.25">
      <c r="A48">
        <f t="shared" si="0"/>
        <v>8</v>
      </c>
      <c r="B48" s="120" t="s">
        <v>459</v>
      </c>
      <c r="C48" s="121" t="s">
        <v>460</v>
      </c>
    </row>
    <row r="49" spans="1:3" hidden="1" x14ac:dyDescent="0.25">
      <c r="A49">
        <f t="shared" si="0"/>
        <v>5</v>
      </c>
      <c r="B49" s="129" t="s">
        <v>2922</v>
      </c>
      <c r="C49" s="131" t="s">
        <v>462</v>
      </c>
    </row>
    <row r="50" spans="1:3" hidden="1" x14ac:dyDescent="0.25">
      <c r="A50">
        <f t="shared" si="0"/>
        <v>7</v>
      </c>
      <c r="B50" s="120" t="s">
        <v>2923</v>
      </c>
      <c r="C50" s="132" t="s">
        <v>462</v>
      </c>
    </row>
    <row r="51" spans="1:3" x14ac:dyDescent="0.25">
      <c r="A51">
        <f t="shared" si="0"/>
        <v>8</v>
      </c>
      <c r="B51" s="120" t="s">
        <v>461</v>
      </c>
      <c r="C51" s="121" t="s">
        <v>462</v>
      </c>
    </row>
    <row r="52" spans="1:3" hidden="1" x14ac:dyDescent="0.25">
      <c r="A52">
        <f t="shared" si="0"/>
        <v>5</v>
      </c>
      <c r="B52" s="129" t="s">
        <v>2924</v>
      </c>
      <c r="C52" s="131" t="s">
        <v>464</v>
      </c>
    </row>
    <row r="53" spans="1:3" hidden="1" x14ac:dyDescent="0.25">
      <c r="A53">
        <f t="shared" si="0"/>
        <v>7</v>
      </c>
      <c r="B53" s="120" t="s">
        <v>2925</v>
      </c>
      <c r="C53" s="132" t="s">
        <v>464</v>
      </c>
    </row>
    <row r="54" spans="1:3" x14ac:dyDescent="0.25">
      <c r="A54">
        <f t="shared" si="0"/>
        <v>8</v>
      </c>
      <c r="B54" s="120" t="s">
        <v>463</v>
      </c>
      <c r="C54" s="121" t="s">
        <v>464</v>
      </c>
    </row>
    <row r="55" spans="1:3" hidden="1" x14ac:dyDescent="0.25">
      <c r="A55">
        <f t="shared" si="0"/>
        <v>5</v>
      </c>
      <c r="B55" s="129" t="s">
        <v>2926</v>
      </c>
      <c r="C55" s="131" t="s">
        <v>2927</v>
      </c>
    </row>
    <row r="56" spans="1:3" hidden="1" x14ac:dyDescent="0.25">
      <c r="A56">
        <f t="shared" si="0"/>
        <v>7</v>
      </c>
      <c r="B56" s="120" t="s">
        <v>2928</v>
      </c>
      <c r="C56" s="132" t="s">
        <v>466</v>
      </c>
    </row>
    <row r="57" spans="1:3" x14ac:dyDescent="0.25">
      <c r="A57">
        <f t="shared" si="0"/>
        <v>8</v>
      </c>
      <c r="B57" s="120" t="s">
        <v>465</v>
      </c>
      <c r="C57" s="121" t="s">
        <v>466</v>
      </c>
    </row>
    <row r="58" spans="1:3" hidden="1" x14ac:dyDescent="0.25">
      <c r="A58">
        <f t="shared" si="0"/>
        <v>5</v>
      </c>
      <c r="B58" s="129" t="s">
        <v>2929</v>
      </c>
      <c r="C58" s="131" t="s">
        <v>468</v>
      </c>
    </row>
    <row r="59" spans="1:3" hidden="1" x14ac:dyDescent="0.25">
      <c r="A59">
        <f t="shared" si="0"/>
        <v>7</v>
      </c>
      <c r="B59" s="120" t="s">
        <v>2930</v>
      </c>
      <c r="C59" s="132" t="s">
        <v>468</v>
      </c>
    </row>
    <row r="60" spans="1:3" x14ac:dyDescent="0.25">
      <c r="A60">
        <f t="shared" si="0"/>
        <v>8</v>
      </c>
      <c r="B60" s="120" t="s">
        <v>467</v>
      </c>
      <c r="C60" s="121" t="s">
        <v>468</v>
      </c>
    </row>
    <row r="61" spans="1:3" hidden="1" x14ac:dyDescent="0.25">
      <c r="A61">
        <f t="shared" si="0"/>
        <v>5</v>
      </c>
      <c r="B61" s="129" t="s">
        <v>2931</v>
      </c>
      <c r="C61" s="131" t="s">
        <v>470</v>
      </c>
    </row>
    <row r="62" spans="1:3" hidden="1" x14ac:dyDescent="0.25">
      <c r="A62">
        <f t="shared" si="0"/>
        <v>7</v>
      </c>
      <c r="B62" s="120" t="s">
        <v>2932</v>
      </c>
      <c r="C62" s="132" t="s">
        <v>470</v>
      </c>
    </row>
    <row r="63" spans="1:3" x14ac:dyDescent="0.25">
      <c r="A63">
        <f t="shared" si="0"/>
        <v>8</v>
      </c>
      <c r="B63" s="120" t="s">
        <v>469</v>
      </c>
      <c r="C63" s="121" t="s">
        <v>470</v>
      </c>
    </row>
    <row r="64" spans="1:3" hidden="1" x14ac:dyDescent="0.25">
      <c r="A64">
        <f t="shared" si="0"/>
        <v>5</v>
      </c>
      <c r="B64" s="129" t="s">
        <v>2933</v>
      </c>
      <c r="C64" s="131" t="s">
        <v>472</v>
      </c>
    </row>
    <row r="65" spans="1:3" hidden="1" x14ac:dyDescent="0.25">
      <c r="A65">
        <f t="shared" si="0"/>
        <v>7</v>
      </c>
      <c r="B65" s="120" t="s">
        <v>2934</v>
      </c>
      <c r="C65" s="132" t="s">
        <v>472</v>
      </c>
    </row>
    <row r="66" spans="1:3" x14ac:dyDescent="0.25">
      <c r="A66">
        <f t="shared" ref="A66:A129" si="1">LEN(B66)</f>
        <v>8</v>
      </c>
      <c r="B66" s="120" t="s">
        <v>471</v>
      </c>
      <c r="C66" s="121" t="s">
        <v>472</v>
      </c>
    </row>
    <row r="67" spans="1:3" hidden="1" x14ac:dyDescent="0.25">
      <c r="A67">
        <f t="shared" si="1"/>
        <v>5</v>
      </c>
      <c r="B67" s="129" t="s">
        <v>2935</v>
      </c>
      <c r="C67" s="131" t="s">
        <v>474</v>
      </c>
    </row>
    <row r="68" spans="1:3" hidden="1" x14ac:dyDescent="0.25">
      <c r="A68">
        <f t="shared" si="1"/>
        <v>7</v>
      </c>
      <c r="B68" s="120" t="s">
        <v>2936</v>
      </c>
      <c r="C68" s="132" t="s">
        <v>474</v>
      </c>
    </row>
    <row r="69" spans="1:3" x14ac:dyDescent="0.25">
      <c r="A69">
        <f t="shared" si="1"/>
        <v>8</v>
      </c>
      <c r="B69" s="120" t="s">
        <v>473</v>
      </c>
      <c r="C69" s="121" t="s">
        <v>474</v>
      </c>
    </row>
    <row r="70" spans="1:3" hidden="1" x14ac:dyDescent="0.25">
      <c r="A70">
        <f t="shared" si="1"/>
        <v>4</v>
      </c>
      <c r="B70" s="129" t="s">
        <v>2937</v>
      </c>
      <c r="C70" s="130" t="s">
        <v>2938</v>
      </c>
    </row>
    <row r="71" spans="1:3" hidden="1" x14ac:dyDescent="0.25">
      <c r="A71">
        <f t="shared" si="1"/>
        <v>5</v>
      </c>
      <c r="B71" s="129" t="s">
        <v>2939</v>
      </c>
      <c r="C71" s="131" t="s">
        <v>476</v>
      </c>
    </row>
    <row r="72" spans="1:3" hidden="1" x14ac:dyDescent="0.25">
      <c r="A72">
        <f t="shared" si="1"/>
        <v>7</v>
      </c>
      <c r="B72" s="120" t="s">
        <v>2940</v>
      </c>
      <c r="C72" s="132" t="s">
        <v>476</v>
      </c>
    </row>
    <row r="73" spans="1:3" x14ac:dyDescent="0.25">
      <c r="A73">
        <f t="shared" si="1"/>
        <v>8</v>
      </c>
      <c r="B73" s="120" t="s">
        <v>475</v>
      </c>
      <c r="C73" s="121" t="s">
        <v>476</v>
      </c>
    </row>
    <row r="74" spans="1:3" hidden="1" x14ac:dyDescent="0.25">
      <c r="A74">
        <f t="shared" si="1"/>
        <v>4</v>
      </c>
      <c r="B74" s="129" t="s">
        <v>2941</v>
      </c>
      <c r="C74" s="130" t="s">
        <v>2942</v>
      </c>
    </row>
    <row r="75" spans="1:3" hidden="1" x14ac:dyDescent="0.25">
      <c r="A75">
        <f t="shared" si="1"/>
        <v>5</v>
      </c>
      <c r="B75" s="129" t="s">
        <v>2943</v>
      </c>
      <c r="C75" s="131" t="s">
        <v>2944</v>
      </c>
    </row>
    <row r="76" spans="1:3" hidden="1" x14ac:dyDescent="0.25">
      <c r="A76">
        <f t="shared" si="1"/>
        <v>7</v>
      </c>
      <c r="B76" s="120" t="s">
        <v>2945</v>
      </c>
      <c r="C76" s="132" t="s">
        <v>478</v>
      </c>
    </row>
    <row r="77" spans="1:3" x14ac:dyDescent="0.25">
      <c r="A77">
        <f t="shared" si="1"/>
        <v>8</v>
      </c>
      <c r="B77" s="120" t="s">
        <v>477</v>
      </c>
      <c r="C77" s="121" t="s">
        <v>478</v>
      </c>
    </row>
    <row r="78" spans="1:3" hidden="1" x14ac:dyDescent="0.25">
      <c r="A78">
        <f t="shared" si="1"/>
        <v>5</v>
      </c>
      <c r="B78" s="129" t="s">
        <v>2946</v>
      </c>
      <c r="C78" s="131" t="s">
        <v>2947</v>
      </c>
    </row>
    <row r="79" spans="1:3" hidden="1" x14ac:dyDescent="0.25">
      <c r="A79">
        <f t="shared" si="1"/>
        <v>7</v>
      </c>
      <c r="B79" s="120" t="s">
        <v>2948</v>
      </c>
      <c r="C79" s="132" t="s">
        <v>480</v>
      </c>
    </row>
    <row r="80" spans="1:3" x14ac:dyDescent="0.25">
      <c r="A80">
        <f t="shared" si="1"/>
        <v>8</v>
      </c>
      <c r="B80" s="120" t="s">
        <v>479</v>
      </c>
      <c r="C80" s="121" t="s">
        <v>480</v>
      </c>
    </row>
    <row r="81" spans="1:3" hidden="1" x14ac:dyDescent="0.25">
      <c r="A81">
        <f t="shared" si="1"/>
        <v>5</v>
      </c>
      <c r="B81" s="129" t="s">
        <v>2949</v>
      </c>
      <c r="C81" s="131" t="s">
        <v>482</v>
      </c>
    </row>
    <row r="82" spans="1:3" hidden="1" x14ac:dyDescent="0.25">
      <c r="A82">
        <f t="shared" si="1"/>
        <v>7</v>
      </c>
      <c r="B82" s="120" t="s">
        <v>2950</v>
      </c>
      <c r="C82" s="132" t="s">
        <v>482</v>
      </c>
    </row>
    <row r="83" spans="1:3" x14ac:dyDescent="0.25">
      <c r="A83">
        <f t="shared" si="1"/>
        <v>8</v>
      </c>
      <c r="B83" s="120" t="s">
        <v>481</v>
      </c>
      <c r="C83" s="121" t="s">
        <v>482</v>
      </c>
    </row>
    <row r="84" spans="1:3" hidden="1" x14ac:dyDescent="0.25">
      <c r="A84">
        <f t="shared" si="1"/>
        <v>5</v>
      </c>
      <c r="B84" s="129" t="s">
        <v>2951</v>
      </c>
      <c r="C84" s="131" t="s">
        <v>484</v>
      </c>
    </row>
    <row r="85" spans="1:3" hidden="1" x14ac:dyDescent="0.25">
      <c r="A85">
        <f t="shared" si="1"/>
        <v>7</v>
      </c>
      <c r="B85" s="120" t="s">
        <v>2952</v>
      </c>
      <c r="C85" s="132" t="s">
        <v>484</v>
      </c>
    </row>
    <row r="86" spans="1:3" x14ac:dyDescent="0.25">
      <c r="A86">
        <f t="shared" si="1"/>
        <v>8</v>
      </c>
      <c r="B86" s="120" t="s">
        <v>483</v>
      </c>
      <c r="C86" s="121" t="s">
        <v>484</v>
      </c>
    </row>
    <row r="87" spans="1:3" hidden="1" x14ac:dyDescent="0.25">
      <c r="A87">
        <f t="shared" si="1"/>
        <v>5</v>
      </c>
      <c r="B87" s="129" t="s">
        <v>2953</v>
      </c>
      <c r="C87" s="131" t="s">
        <v>486</v>
      </c>
    </row>
    <row r="88" spans="1:3" hidden="1" x14ac:dyDescent="0.25">
      <c r="A88">
        <f t="shared" si="1"/>
        <v>7</v>
      </c>
      <c r="B88" s="120" t="s">
        <v>2954</v>
      </c>
      <c r="C88" s="132" t="s">
        <v>486</v>
      </c>
    </row>
    <row r="89" spans="1:3" x14ac:dyDescent="0.25">
      <c r="A89">
        <f t="shared" si="1"/>
        <v>8</v>
      </c>
      <c r="B89" s="120" t="s">
        <v>485</v>
      </c>
      <c r="C89" s="121" t="s">
        <v>486</v>
      </c>
    </row>
    <row r="90" spans="1:3" hidden="1" x14ac:dyDescent="0.25">
      <c r="A90">
        <f t="shared" si="1"/>
        <v>5</v>
      </c>
      <c r="B90" s="129" t="s">
        <v>2955</v>
      </c>
      <c r="C90" s="131" t="s">
        <v>488</v>
      </c>
    </row>
    <row r="91" spans="1:3" hidden="1" x14ac:dyDescent="0.25">
      <c r="A91">
        <f t="shared" si="1"/>
        <v>7</v>
      </c>
      <c r="B91" s="120" t="s">
        <v>2956</v>
      </c>
      <c r="C91" s="132" t="s">
        <v>488</v>
      </c>
    </row>
    <row r="92" spans="1:3" x14ac:dyDescent="0.25">
      <c r="A92">
        <f t="shared" si="1"/>
        <v>8</v>
      </c>
      <c r="B92" s="120" t="s">
        <v>487</v>
      </c>
      <c r="C92" s="121" t="s">
        <v>488</v>
      </c>
    </row>
    <row r="93" spans="1:3" hidden="1" x14ac:dyDescent="0.25">
      <c r="A93">
        <f t="shared" si="1"/>
        <v>5</v>
      </c>
      <c r="B93" s="129" t="s">
        <v>2957</v>
      </c>
      <c r="C93" s="131" t="s">
        <v>490</v>
      </c>
    </row>
    <row r="94" spans="1:3" hidden="1" x14ac:dyDescent="0.25">
      <c r="A94">
        <f t="shared" si="1"/>
        <v>7</v>
      </c>
      <c r="B94" s="120" t="s">
        <v>2958</v>
      </c>
      <c r="C94" s="132" t="s">
        <v>490</v>
      </c>
    </row>
    <row r="95" spans="1:3" x14ac:dyDescent="0.25">
      <c r="A95">
        <f t="shared" si="1"/>
        <v>8</v>
      </c>
      <c r="B95" s="120" t="s">
        <v>489</v>
      </c>
      <c r="C95" s="121" t="s">
        <v>490</v>
      </c>
    </row>
    <row r="96" spans="1:3" hidden="1" x14ac:dyDescent="0.25">
      <c r="A96">
        <f t="shared" si="1"/>
        <v>5</v>
      </c>
      <c r="B96" s="129" t="s">
        <v>2959</v>
      </c>
      <c r="C96" s="131" t="s">
        <v>2960</v>
      </c>
    </row>
    <row r="97" spans="1:3" hidden="1" x14ac:dyDescent="0.25">
      <c r="A97">
        <f t="shared" si="1"/>
        <v>7</v>
      </c>
      <c r="B97" s="120" t="s">
        <v>2961</v>
      </c>
      <c r="C97" s="132" t="s">
        <v>492</v>
      </c>
    </row>
    <row r="98" spans="1:3" x14ac:dyDescent="0.25">
      <c r="A98">
        <f t="shared" si="1"/>
        <v>8</v>
      </c>
      <c r="B98" s="120" t="s">
        <v>491</v>
      </c>
      <c r="C98" s="121" t="s">
        <v>492</v>
      </c>
    </row>
    <row r="99" spans="1:3" hidden="1" x14ac:dyDescent="0.25">
      <c r="A99">
        <f t="shared" si="1"/>
        <v>7</v>
      </c>
      <c r="B99" s="120" t="s">
        <v>2962</v>
      </c>
      <c r="C99" s="132" t="s">
        <v>494</v>
      </c>
    </row>
    <row r="100" spans="1:3" x14ac:dyDescent="0.25">
      <c r="A100">
        <f t="shared" si="1"/>
        <v>8</v>
      </c>
      <c r="B100" s="120" t="s">
        <v>493</v>
      </c>
      <c r="C100" s="121" t="s">
        <v>494</v>
      </c>
    </row>
    <row r="101" spans="1:3" hidden="1" x14ac:dyDescent="0.25">
      <c r="A101">
        <f t="shared" si="1"/>
        <v>7</v>
      </c>
      <c r="B101" s="120" t="s">
        <v>2963</v>
      </c>
      <c r="C101" s="132" t="s">
        <v>496</v>
      </c>
    </row>
    <row r="102" spans="1:3" x14ac:dyDescent="0.25">
      <c r="A102">
        <f t="shared" si="1"/>
        <v>8</v>
      </c>
      <c r="B102" s="120" t="s">
        <v>495</v>
      </c>
      <c r="C102" s="121" t="s">
        <v>496</v>
      </c>
    </row>
    <row r="103" spans="1:3" hidden="1" x14ac:dyDescent="0.25">
      <c r="A103">
        <f t="shared" si="1"/>
        <v>7</v>
      </c>
      <c r="B103" s="120" t="s">
        <v>2964</v>
      </c>
      <c r="C103" s="132" t="s">
        <v>498</v>
      </c>
    </row>
    <row r="104" spans="1:3" x14ac:dyDescent="0.25">
      <c r="A104">
        <f t="shared" si="1"/>
        <v>8</v>
      </c>
      <c r="B104" s="120" t="s">
        <v>497</v>
      </c>
      <c r="C104" s="121" t="s">
        <v>498</v>
      </c>
    </row>
    <row r="105" spans="1:3" hidden="1" x14ac:dyDescent="0.25">
      <c r="A105">
        <f t="shared" si="1"/>
        <v>7</v>
      </c>
      <c r="B105" s="120" t="s">
        <v>2965</v>
      </c>
      <c r="C105" s="132" t="s">
        <v>500</v>
      </c>
    </row>
    <row r="106" spans="1:3" x14ac:dyDescent="0.25">
      <c r="A106">
        <f t="shared" si="1"/>
        <v>8</v>
      </c>
      <c r="B106" s="120" t="s">
        <v>499</v>
      </c>
      <c r="C106" s="121" t="s">
        <v>500</v>
      </c>
    </row>
    <row r="107" spans="1:3" ht="24" hidden="1" x14ac:dyDescent="0.25">
      <c r="A107">
        <f t="shared" si="1"/>
        <v>4</v>
      </c>
      <c r="B107" s="129" t="s">
        <v>2966</v>
      </c>
      <c r="C107" s="130" t="s">
        <v>2967</v>
      </c>
    </row>
    <row r="108" spans="1:3" hidden="1" x14ac:dyDescent="0.25">
      <c r="A108">
        <f t="shared" si="1"/>
        <v>5</v>
      </c>
      <c r="B108" s="129" t="s">
        <v>2968</v>
      </c>
      <c r="C108" s="131" t="s">
        <v>502</v>
      </c>
    </row>
    <row r="109" spans="1:3" hidden="1" x14ac:dyDescent="0.25">
      <c r="A109">
        <f t="shared" si="1"/>
        <v>7</v>
      </c>
      <c r="B109" s="120" t="s">
        <v>2969</v>
      </c>
      <c r="C109" s="132" t="s">
        <v>502</v>
      </c>
    </row>
    <row r="110" spans="1:3" x14ac:dyDescent="0.25">
      <c r="A110">
        <f t="shared" si="1"/>
        <v>8</v>
      </c>
      <c r="B110" s="120" t="s">
        <v>501</v>
      </c>
      <c r="C110" s="121" t="s">
        <v>502</v>
      </c>
    </row>
    <row r="111" spans="1:3" hidden="1" x14ac:dyDescent="0.25">
      <c r="A111">
        <f t="shared" si="1"/>
        <v>4</v>
      </c>
      <c r="B111" s="129" t="s">
        <v>2970</v>
      </c>
      <c r="C111" s="130" t="s">
        <v>2971</v>
      </c>
    </row>
    <row r="112" spans="1:3" hidden="1" x14ac:dyDescent="0.25">
      <c r="A112">
        <f t="shared" si="1"/>
        <v>5</v>
      </c>
      <c r="B112" s="129" t="s">
        <v>2972</v>
      </c>
      <c r="C112" s="131" t="s">
        <v>504</v>
      </c>
    </row>
    <row r="113" spans="1:3" hidden="1" x14ac:dyDescent="0.25">
      <c r="A113">
        <f t="shared" si="1"/>
        <v>7</v>
      </c>
      <c r="B113" s="120" t="s">
        <v>2973</v>
      </c>
      <c r="C113" s="132" t="s">
        <v>504</v>
      </c>
    </row>
    <row r="114" spans="1:3" x14ac:dyDescent="0.25">
      <c r="A114">
        <f t="shared" si="1"/>
        <v>8</v>
      </c>
      <c r="B114" s="120" t="s">
        <v>503</v>
      </c>
      <c r="C114" s="121" t="s">
        <v>504</v>
      </c>
    </row>
    <row r="115" spans="1:3" hidden="1" x14ac:dyDescent="0.25">
      <c r="A115">
        <f t="shared" si="1"/>
        <v>5</v>
      </c>
      <c r="B115" s="129" t="s">
        <v>2974</v>
      </c>
      <c r="C115" s="131" t="s">
        <v>2975</v>
      </c>
    </row>
    <row r="116" spans="1:3" hidden="1" x14ac:dyDescent="0.25">
      <c r="A116">
        <f t="shared" si="1"/>
        <v>7</v>
      </c>
      <c r="B116" s="120" t="s">
        <v>2976</v>
      </c>
      <c r="C116" s="132" t="s">
        <v>2977</v>
      </c>
    </row>
    <row r="117" spans="1:3" x14ac:dyDescent="0.25">
      <c r="A117">
        <f t="shared" si="1"/>
        <v>8</v>
      </c>
      <c r="B117" s="120" t="s">
        <v>505</v>
      </c>
      <c r="C117" s="121" t="s">
        <v>506</v>
      </c>
    </row>
    <row r="118" spans="1:3" x14ac:dyDescent="0.25">
      <c r="A118">
        <f t="shared" si="1"/>
        <v>8</v>
      </c>
      <c r="B118" s="120" t="s">
        <v>507</v>
      </c>
      <c r="C118" s="121" t="s">
        <v>508</v>
      </c>
    </row>
    <row r="119" spans="1:3" hidden="1" x14ac:dyDescent="0.25">
      <c r="A119">
        <f t="shared" si="1"/>
        <v>5</v>
      </c>
      <c r="B119" s="129" t="s">
        <v>2978</v>
      </c>
      <c r="C119" s="131" t="s">
        <v>2979</v>
      </c>
    </row>
    <row r="120" spans="1:3" hidden="1" x14ac:dyDescent="0.25">
      <c r="A120">
        <f t="shared" si="1"/>
        <v>7</v>
      </c>
      <c r="B120" s="120" t="s">
        <v>2980</v>
      </c>
      <c r="C120" s="132" t="s">
        <v>510</v>
      </c>
    </row>
    <row r="121" spans="1:3" x14ac:dyDescent="0.25">
      <c r="A121">
        <f t="shared" si="1"/>
        <v>8</v>
      </c>
      <c r="B121" s="120" t="s">
        <v>509</v>
      </c>
      <c r="C121" s="121" t="s">
        <v>510</v>
      </c>
    </row>
    <row r="122" spans="1:3" hidden="1" x14ac:dyDescent="0.25">
      <c r="A122">
        <f t="shared" si="1"/>
        <v>5</v>
      </c>
      <c r="B122" s="129" t="s">
        <v>2981</v>
      </c>
      <c r="C122" s="131" t="s">
        <v>2982</v>
      </c>
    </row>
    <row r="123" spans="1:3" hidden="1" x14ac:dyDescent="0.25">
      <c r="A123">
        <f t="shared" si="1"/>
        <v>7</v>
      </c>
      <c r="B123" s="120" t="s">
        <v>2983</v>
      </c>
      <c r="C123" s="132" t="s">
        <v>2982</v>
      </c>
    </row>
    <row r="124" spans="1:3" x14ac:dyDescent="0.25">
      <c r="A124">
        <f t="shared" si="1"/>
        <v>8</v>
      </c>
      <c r="B124" s="120" t="s">
        <v>511</v>
      </c>
      <c r="C124" s="121" t="s">
        <v>512</v>
      </c>
    </row>
    <row r="125" spans="1:3" x14ac:dyDescent="0.25">
      <c r="A125">
        <f t="shared" si="1"/>
        <v>8</v>
      </c>
      <c r="B125" s="120" t="s">
        <v>513</v>
      </c>
      <c r="C125" s="121" t="s">
        <v>514</v>
      </c>
    </row>
    <row r="126" spans="1:3" hidden="1" x14ac:dyDescent="0.25">
      <c r="A126">
        <f t="shared" si="1"/>
        <v>4</v>
      </c>
      <c r="B126" s="129" t="s">
        <v>2984</v>
      </c>
      <c r="C126" s="130" t="s">
        <v>2985</v>
      </c>
    </row>
    <row r="127" spans="1:3" hidden="1" x14ac:dyDescent="0.25">
      <c r="A127">
        <f t="shared" si="1"/>
        <v>5</v>
      </c>
      <c r="B127" s="129" t="s">
        <v>2986</v>
      </c>
      <c r="C127" s="131" t="s">
        <v>516</v>
      </c>
    </row>
    <row r="128" spans="1:3" hidden="1" x14ac:dyDescent="0.25">
      <c r="A128">
        <f t="shared" si="1"/>
        <v>7</v>
      </c>
      <c r="B128" s="120" t="s">
        <v>2987</v>
      </c>
      <c r="C128" s="132" t="s">
        <v>516</v>
      </c>
    </row>
    <row r="129" spans="1:3" x14ac:dyDescent="0.25">
      <c r="A129">
        <f t="shared" si="1"/>
        <v>8</v>
      </c>
      <c r="B129" s="120" t="s">
        <v>515</v>
      </c>
      <c r="C129" s="121" t="s">
        <v>516</v>
      </c>
    </row>
    <row r="130" spans="1:3" hidden="1" x14ac:dyDescent="0.25">
      <c r="A130">
        <f t="shared" ref="A130:A193" si="2">LEN(B130)</f>
        <v>2</v>
      </c>
      <c r="B130" s="127" t="s">
        <v>2988</v>
      </c>
      <c r="C130" s="128" t="s">
        <v>2989</v>
      </c>
    </row>
    <row r="131" spans="1:3" hidden="1" x14ac:dyDescent="0.25">
      <c r="A131">
        <f t="shared" si="2"/>
        <v>4</v>
      </c>
      <c r="B131" s="129" t="s">
        <v>2990</v>
      </c>
      <c r="C131" s="130" t="s">
        <v>2991</v>
      </c>
    </row>
    <row r="132" spans="1:3" hidden="1" x14ac:dyDescent="0.25">
      <c r="A132">
        <f t="shared" si="2"/>
        <v>5</v>
      </c>
      <c r="B132" s="129" t="s">
        <v>2992</v>
      </c>
      <c r="C132" s="131" t="s">
        <v>2993</v>
      </c>
    </row>
    <row r="133" spans="1:3" hidden="1" x14ac:dyDescent="0.25">
      <c r="A133">
        <f t="shared" si="2"/>
        <v>7</v>
      </c>
      <c r="B133" s="120" t="s">
        <v>2994</v>
      </c>
      <c r="C133" s="132" t="s">
        <v>518</v>
      </c>
    </row>
    <row r="134" spans="1:3" x14ac:dyDescent="0.25">
      <c r="A134">
        <f t="shared" si="2"/>
        <v>8</v>
      </c>
      <c r="B134" s="120" t="s">
        <v>517</v>
      </c>
      <c r="C134" s="121" t="s">
        <v>518</v>
      </c>
    </row>
    <row r="135" spans="1:3" hidden="1" x14ac:dyDescent="0.25">
      <c r="A135">
        <f t="shared" si="2"/>
        <v>4</v>
      </c>
      <c r="B135" s="129" t="s">
        <v>2995</v>
      </c>
      <c r="C135" s="130" t="s">
        <v>2996</v>
      </c>
    </row>
    <row r="136" spans="1:3" hidden="1" x14ac:dyDescent="0.25">
      <c r="A136">
        <f t="shared" si="2"/>
        <v>5</v>
      </c>
      <c r="B136" s="129" t="s">
        <v>2997</v>
      </c>
      <c r="C136" s="131" t="s">
        <v>520</v>
      </c>
    </row>
    <row r="137" spans="1:3" hidden="1" x14ac:dyDescent="0.25">
      <c r="A137">
        <f t="shared" si="2"/>
        <v>7</v>
      </c>
      <c r="B137" s="120" t="s">
        <v>2998</v>
      </c>
      <c r="C137" s="132" t="s">
        <v>520</v>
      </c>
    </row>
    <row r="138" spans="1:3" x14ac:dyDescent="0.25">
      <c r="A138">
        <f t="shared" si="2"/>
        <v>8</v>
      </c>
      <c r="B138" s="120" t="s">
        <v>519</v>
      </c>
      <c r="C138" s="121" t="s">
        <v>520</v>
      </c>
    </row>
    <row r="139" spans="1:3" hidden="1" x14ac:dyDescent="0.25">
      <c r="A139">
        <f t="shared" si="2"/>
        <v>4</v>
      </c>
      <c r="B139" s="129" t="s">
        <v>2999</v>
      </c>
      <c r="C139" s="130" t="s">
        <v>3000</v>
      </c>
    </row>
    <row r="140" spans="1:3" hidden="1" x14ac:dyDescent="0.25">
      <c r="A140">
        <f t="shared" si="2"/>
        <v>5</v>
      </c>
      <c r="B140" s="129" t="s">
        <v>3001</v>
      </c>
      <c r="C140" s="131" t="s">
        <v>522</v>
      </c>
    </row>
    <row r="141" spans="1:3" hidden="1" x14ac:dyDescent="0.25">
      <c r="A141">
        <f t="shared" si="2"/>
        <v>7</v>
      </c>
      <c r="B141" s="120" t="s">
        <v>3002</v>
      </c>
      <c r="C141" s="132" t="s">
        <v>522</v>
      </c>
    </row>
    <row r="142" spans="1:3" x14ac:dyDescent="0.25">
      <c r="A142">
        <f t="shared" si="2"/>
        <v>8</v>
      </c>
      <c r="B142" s="120" t="s">
        <v>521</v>
      </c>
      <c r="C142" s="121" t="s">
        <v>522</v>
      </c>
    </row>
    <row r="143" spans="1:3" hidden="1" x14ac:dyDescent="0.25">
      <c r="A143">
        <f t="shared" si="2"/>
        <v>4</v>
      </c>
      <c r="B143" s="129" t="s">
        <v>3003</v>
      </c>
      <c r="C143" s="130" t="s">
        <v>3004</v>
      </c>
    </row>
    <row r="144" spans="1:3" hidden="1" x14ac:dyDescent="0.25">
      <c r="A144">
        <f t="shared" si="2"/>
        <v>5</v>
      </c>
      <c r="B144" s="129" t="s">
        <v>3005</v>
      </c>
      <c r="C144" s="131" t="s">
        <v>524</v>
      </c>
    </row>
    <row r="145" spans="1:3" hidden="1" x14ac:dyDescent="0.25">
      <c r="A145">
        <f t="shared" si="2"/>
        <v>7</v>
      </c>
      <c r="B145" s="120" t="s">
        <v>3006</v>
      </c>
      <c r="C145" s="132" t="s">
        <v>524</v>
      </c>
    </row>
    <row r="146" spans="1:3" x14ac:dyDescent="0.25">
      <c r="A146">
        <f t="shared" si="2"/>
        <v>8</v>
      </c>
      <c r="B146" s="120" t="s">
        <v>523</v>
      </c>
      <c r="C146" s="121" t="s">
        <v>524</v>
      </c>
    </row>
    <row r="147" spans="1:3" hidden="1" x14ac:dyDescent="0.25">
      <c r="A147">
        <f t="shared" si="2"/>
        <v>2</v>
      </c>
      <c r="B147" s="127" t="s">
        <v>3007</v>
      </c>
      <c r="C147" s="128" t="s">
        <v>3008</v>
      </c>
    </row>
    <row r="148" spans="1:3" hidden="1" x14ac:dyDescent="0.25">
      <c r="A148">
        <f t="shared" si="2"/>
        <v>4</v>
      </c>
      <c r="B148" s="129" t="s">
        <v>3009</v>
      </c>
      <c r="C148" s="130" t="s">
        <v>3010</v>
      </c>
    </row>
    <row r="149" spans="1:3" hidden="1" x14ac:dyDescent="0.25">
      <c r="A149">
        <f t="shared" si="2"/>
        <v>5</v>
      </c>
      <c r="B149" s="129" t="s">
        <v>3011</v>
      </c>
      <c r="C149" s="131" t="s">
        <v>3012</v>
      </c>
    </row>
    <row r="150" spans="1:3" hidden="1" x14ac:dyDescent="0.25">
      <c r="A150">
        <f t="shared" si="2"/>
        <v>7</v>
      </c>
      <c r="B150" s="120" t="s">
        <v>3013</v>
      </c>
      <c r="C150" s="132" t="s">
        <v>526</v>
      </c>
    </row>
    <row r="151" spans="1:3" x14ac:dyDescent="0.25">
      <c r="A151">
        <f t="shared" si="2"/>
        <v>8</v>
      </c>
      <c r="B151" s="120" t="s">
        <v>525</v>
      </c>
      <c r="C151" s="121" t="s">
        <v>526</v>
      </c>
    </row>
    <row r="152" spans="1:3" hidden="1" x14ac:dyDescent="0.25">
      <c r="A152">
        <f t="shared" si="2"/>
        <v>5</v>
      </c>
      <c r="B152" s="129" t="s">
        <v>3014</v>
      </c>
      <c r="C152" s="131" t="s">
        <v>3015</v>
      </c>
    </row>
    <row r="153" spans="1:3" hidden="1" x14ac:dyDescent="0.25">
      <c r="A153">
        <f t="shared" si="2"/>
        <v>7</v>
      </c>
      <c r="B153" s="120" t="s">
        <v>3016</v>
      </c>
      <c r="C153" s="132" t="s">
        <v>528</v>
      </c>
    </row>
    <row r="154" spans="1:3" x14ac:dyDescent="0.25">
      <c r="A154">
        <f t="shared" si="2"/>
        <v>8</v>
      </c>
      <c r="B154" s="120" t="s">
        <v>527</v>
      </c>
      <c r="C154" s="121" t="s">
        <v>528</v>
      </c>
    </row>
    <row r="155" spans="1:3" hidden="1" x14ac:dyDescent="0.25">
      <c r="A155">
        <f t="shared" si="2"/>
        <v>4</v>
      </c>
      <c r="B155" s="129" t="s">
        <v>3017</v>
      </c>
      <c r="C155" s="130" t="s">
        <v>3018</v>
      </c>
    </row>
    <row r="156" spans="1:3" hidden="1" x14ac:dyDescent="0.25">
      <c r="A156">
        <f t="shared" si="2"/>
        <v>5</v>
      </c>
      <c r="B156" s="129" t="s">
        <v>3019</v>
      </c>
      <c r="C156" s="131" t="s">
        <v>3020</v>
      </c>
    </row>
    <row r="157" spans="1:3" hidden="1" x14ac:dyDescent="0.25">
      <c r="A157">
        <f t="shared" si="2"/>
        <v>7</v>
      </c>
      <c r="B157" s="120" t="s">
        <v>3021</v>
      </c>
      <c r="C157" s="132" t="s">
        <v>530</v>
      </c>
    </row>
    <row r="158" spans="1:3" x14ac:dyDescent="0.25">
      <c r="A158">
        <f t="shared" si="2"/>
        <v>8</v>
      </c>
      <c r="B158" s="120" t="s">
        <v>529</v>
      </c>
      <c r="C158" s="121" t="s">
        <v>530</v>
      </c>
    </row>
    <row r="159" spans="1:3" hidden="1" x14ac:dyDescent="0.25">
      <c r="A159">
        <f t="shared" si="2"/>
        <v>5</v>
      </c>
      <c r="B159" s="129" t="s">
        <v>3022</v>
      </c>
      <c r="C159" s="131" t="s">
        <v>3023</v>
      </c>
    </row>
    <row r="160" spans="1:3" hidden="1" x14ac:dyDescent="0.25">
      <c r="A160">
        <f t="shared" si="2"/>
        <v>7</v>
      </c>
      <c r="B160" s="120" t="s">
        <v>3024</v>
      </c>
      <c r="C160" s="132" t="s">
        <v>532</v>
      </c>
    </row>
    <row r="161" spans="1:3" x14ac:dyDescent="0.25">
      <c r="A161">
        <f t="shared" si="2"/>
        <v>8</v>
      </c>
      <c r="B161" s="120" t="s">
        <v>531</v>
      </c>
      <c r="C161" s="121" t="s">
        <v>532</v>
      </c>
    </row>
    <row r="162" spans="1:3" ht="15.75" hidden="1" x14ac:dyDescent="0.25">
      <c r="A162">
        <f t="shared" si="2"/>
        <v>1</v>
      </c>
      <c r="B162" s="125" t="s">
        <v>3025</v>
      </c>
      <c r="C162" s="126" t="s">
        <v>3026</v>
      </c>
    </row>
    <row r="163" spans="1:3" hidden="1" x14ac:dyDescent="0.25">
      <c r="A163">
        <f t="shared" si="2"/>
        <v>2</v>
      </c>
      <c r="B163" s="127" t="s">
        <v>3027</v>
      </c>
      <c r="C163" s="128" t="s">
        <v>3028</v>
      </c>
    </row>
    <row r="164" spans="1:3" hidden="1" x14ac:dyDescent="0.25">
      <c r="A164">
        <f t="shared" si="2"/>
        <v>4</v>
      </c>
      <c r="B164" s="129" t="s">
        <v>3029</v>
      </c>
      <c r="C164" s="130" t="s">
        <v>3030</v>
      </c>
    </row>
    <row r="165" spans="1:3" hidden="1" x14ac:dyDescent="0.25">
      <c r="A165">
        <f t="shared" si="2"/>
        <v>5</v>
      </c>
      <c r="B165" s="129" t="s">
        <v>3031</v>
      </c>
      <c r="C165" s="131" t="s">
        <v>3032</v>
      </c>
    </row>
    <row r="166" spans="1:3" hidden="1" x14ac:dyDescent="0.25">
      <c r="A166">
        <f t="shared" si="2"/>
        <v>7</v>
      </c>
      <c r="B166" s="120" t="s">
        <v>3033</v>
      </c>
      <c r="C166" s="132" t="s">
        <v>534</v>
      </c>
    </row>
    <row r="167" spans="1:3" x14ac:dyDescent="0.25">
      <c r="A167">
        <f t="shared" si="2"/>
        <v>8</v>
      </c>
      <c r="B167" s="120" t="s">
        <v>533</v>
      </c>
      <c r="C167" s="121" t="s">
        <v>534</v>
      </c>
    </row>
    <row r="168" spans="1:3" hidden="1" x14ac:dyDescent="0.25">
      <c r="A168">
        <f t="shared" si="2"/>
        <v>4</v>
      </c>
      <c r="B168" s="129" t="s">
        <v>3034</v>
      </c>
      <c r="C168" s="130" t="s">
        <v>3035</v>
      </c>
    </row>
    <row r="169" spans="1:3" hidden="1" x14ac:dyDescent="0.25">
      <c r="A169">
        <f t="shared" si="2"/>
        <v>5</v>
      </c>
      <c r="B169" s="129" t="s">
        <v>3036</v>
      </c>
      <c r="C169" s="131" t="s">
        <v>536</v>
      </c>
    </row>
    <row r="170" spans="1:3" hidden="1" x14ac:dyDescent="0.25">
      <c r="A170">
        <f t="shared" si="2"/>
        <v>7</v>
      </c>
      <c r="B170" s="120" t="s">
        <v>3037</v>
      </c>
      <c r="C170" s="132" t="s">
        <v>536</v>
      </c>
    </row>
    <row r="171" spans="1:3" x14ac:dyDescent="0.25">
      <c r="A171">
        <f t="shared" si="2"/>
        <v>8</v>
      </c>
      <c r="B171" s="120" t="s">
        <v>535</v>
      </c>
      <c r="C171" s="121" t="s">
        <v>536</v>
      </c>
    </row>
    <row r="172" spans="1:3" hidden="1" x14ac:dyDescent="0.25">
      <c r="A172">
        <f t="shared" si="2"/>
        <v>2</v>
      </c>
      <c r="B172" s="127" t="s">
        <v>3038</v>
      </c>
      <c r="C172" s="128" t="s">
        <v>3039</v>
      </c>
    </row>
    <row r="173" spans="1:3" hidden="1" x14ac:dyDescent="0.25">
      <c r="A173">
        <f t="shared" si="2"/>
        <v>4</v>
      </c>
      <c r="B173" s="129" t="s">
        <v>3040</v>
      </c>
      <c r="C173" s="130" t="s">
        <v>3041</v>
      </c>
    </row>
    <row r="174" spans="1:3" hidden="1" x14ac:dyDescent="0.25">
      <c r="A174">
        <f t="shared" si="2"/>
        <v>5</v>
      </c>
      <c r="B174" s="129" t="s">
        <v>3042</v>
      </c>
      <c r="C174" s="131" t="s">
        <v>538</v>
      </c>
    </row>
    <row r="175" spans="1:3" hidden="1" x14ac:dyDescent="0.25">
      <c r="A175">
        <f t="shared" si="2"/>
        <v>7</v>
      </c>
      <c r="B175" s="120" t="s">
        <v>3043</v>
      </c>
      <c r="C175" s="132" t="s">
        <v>538</v>
      </c>
    </row>
    <row r="176" spans="1:3" x14ac:dyDescent="0.25">
      <c r="A176">
        <f t="shared" si="2"/>
        <v>8</v>
      </c>
      <c r="B176" s="120" t="s">
        <v>537</v>
      </c>
      <c r="C176" s="121" t="s">
        <v>538</v>
      </c>
    </row>
    <row r="177" spans="1:3" hidden="1" x14ac:dyDescent="0.25">
      <c r="A177">
        <f t="shared" si="2"/>
        <v>4</v>
      </c>
      <c r="B177" s="129" t="s">
        <v>3044</v>
      </c>
      <c r="C177" s="130" t="s">
        <v>3045</v>
      </c>
    </row>
    <row r="178" spans="1:3" hidden="1" x14ac:dyDescent="0.25">
      <c r="A178">
        <f t="shared" si="2"/>
        <v>5</v>
      </c>
      <c r="B178" s="129" t="s">
        <v>3046</v>
      </c>
      <c r="C178" s="131" t="s">
        <v>540</v>
      </c>
    </row>
    <row r="179" spans="1:3" hidden="1" x14ac:dyDescent="0.25">
      <c r="A179">
        <f t="shared" si="2"/>
        <v>7</v>
      </c>
      <c r="B179" s="120" t="s">
        <v>3047</v>
      </c>
      <c r="C179" s="132" t="s">
        <v>540</v>
      </c>
    </row>
    <row r="180" spans="1:3" x14ac:dyDescent="0.25">
      <c r="A180">
        <f t="shared" si="2"/>
        <v>8</v>
      </c>
      <c r="B180" s="120" t="s">
        <v>539</v>
      </c>
      <c r="C180" s="121" t="s">
        <v>540</v>
      </c>
    </row>
    <row r="181" spans="1:3" hidden="1" x14ac:dyDescent="0.25">
      <c r="A181">
        <f t="shared" si="2"/>
        <v>2</v>
      </c>
      <c r="B181" s="127" t="s">
        <v>3048</v>
      </c>
      <c r="C181" s="128" t="s">
        <v>3049</v>
      </c>
    </row>
    <row r="182" spans="1:3" hidden="1" x14ac:dyDescent="0.25">
      <c r="A182">
        <f t="shared" si="2"/>
        <v>4</v>
      </c>
      <c r="B182" s="129" t="s">
        <v>3050</v>
      </c>
      <c r="C182" s="130" t="s">
        <v>3051</v>
      </c>
    </row>
    <row r="183" spans="1:3" hidden="1" x14ac:dyDescent="0.25">
      <c r="A183">
        <f t="shared" si="2"/>
        <v>5</v>
      </c>
      <c r="B183" s="129" t="s">
        <v>3052</v>
      </c>
      <c r="C183" s="131" t="s">
        <v>542</v>
      </c>
    </row>
    <row r="184" spans="1:3" hidden="1" x14ac:dyDescent="0.25">
      <c r="A184">
        <f t="shared" si="2"/>
        <v>7</v>
      </c>
      <c r="B184" s="120" t="s">
        <v>3053</v>
      </c>
      <c r="C184" s="132" t="s">
        <v>542</v>
      </c>
    </row>
    <row r="185" spans="1:3" x14ac:dyDescent="0.25">
      <c r="A185">
        <f t="shared" si="2"/>
        <v>8</v>
      </c>
      <c r="B185" s="120" t="s">
        <v>541</v>
      </c>
      <c r="C185" s="121" t="s">
        <v>542</v>
      </c>
    </row>
    <row r="186" spans="1:3" hidden="1" x14ac:dyDescent="0.25">
      <c r="A186">
        <f t="shared" si="2"/>
        <v>4</v>
      </c>
      <c r="B186" s="129" t="s">
        <v>3054</v>
      </c>
      <c r="C186" s="130" t="s">
        <v>3055</v>
      </c>
    </row>
    <row r="187" spans="1:3" hidden="1" x14ac:dyDescent="0.25">
      <c r="A187">
        <f t="shared" si="2"/>
        <v>5</v>
      </c>
      <c r="B187" s="129" t="s">
        <v>3056</v>
      </c>
      <c r="C187" s="131" t="s">
        <v>544</v>
      </c>
    </row>
    <row r="188" spans="1:3" hidden="1" x14ac:dyDescent="0.25">
      <c r="A188">
        <f t="shared" si="2"/>
        <v>7</v>
      </c>
      <c r="B188" s="120" t="s">
        <v>3057</v>
      </c>
      <c r="C188" s="132" t="s">
        <v>544</v>
      </c>
    </row>
    <row r="189" spans="1:3" x14ac:dyDescent="0.25">
      <c r="A189">
        <f t="shared" si="2"/>
        <v>8</v>
      </c>
      <c r="B189" s="120" t="s">
        <v>543</v>
      </c>
      <c r="C189" s="121" t="s">
        <v>544</v>
      </c>
    </row>
    <row r="190" spans="1:3" hidden="1" x14ac:dyDescent="0.25">
      <c r="A190">
        <f t="shared" si="2"/>
        <v>5</v>
      </c>
      <c r="B190" s="129" t="s">
        <v>3058</v>
      </c>
      <c r="C190" s="131" t="s">
        <v>546</v>
      </c>
    </row>
    <row r="191" spans="1:3" hidden="1" x14ac:dyDescent="0.25">
      <c r="A191">
        <f t="shared" si="2"/>
        <v>7</v>
      </c>
      <c r="B191" s="120" t="s">
        <v>3059</v>
      </c>
      <c r="C191" s="132" t="s">
        <v>546</v>
      </c>
    </row>
    <row r="192" spans="1:3" x14ac:dyDescent="0.25">
      <c r="A192">
        <f t="shared" si="2"/>
        <v>8</v>
      </c>
      <c r="B192" s="120" t="s">
        <v>545</v>
      </c>
      <c r="C192" s="121" t="s">
        <v>546</v>
      </c>
    </row>
    <row r="193" spans="1:3" hidden="1" x14ac:dyDescent="0.25">
      <c r="A193">
        <f t="shared" si="2"/>
        <v>2</v>
      </c>
      <c r="B193" s="127" t="s">
        <v>3060</v>
      </c>
      <c r="C193" s="128" t="s">
        <v>3061</v>
      </c>
    </row>
    <row r="194" spans="1:3" hidden="1" x14ac:dyDescent="0.25">
      <c r="A194">
        <f t="shared" ref="A194:A257" si="3">LEN(B194)</f>
        <v>4</v>
      </c>
      <c r="B194" s="129" t="s">
        <v>3062</v>
      </c>
      <c r="C194" s="130" t="s">
        <v>3063</v>
      </c>
    </row>
    <row r="195" spans="1:3" ht="25.5" hidden="1" x14ac:dyDescent="0.25">
      <c r="A195">
        <f t="shared" si="3"/>
        <v>5</v>
      </c>
      <c r="B195" s="129" t="s">
        <v>3064</v>
      </c>
      <c r="C195" s="131" t="s">
        <v>548</v>
      </c>
    </row>
    <row r="196" spans="1:3" ht="28.5" hidden="1" x14ac:dyDescent="0.25">
      <c r="A196">
        <f t="shared" si="3"/>
        <v>7</v>
      </c>
      <c r="B196" s="120" t="s">
        <v>3065</v>
      </c>
      <c r="C196" s="132" t="s">
        <v>548</v>
      </c>
    </row>
    <row r="197" spans="1:3" ht="30" x14ac:dyDescent="0.25">
      <c r="A197">
        <f t="shared" si="3"/>
        <v>8</v>
      </c>
      <c r="B197" s="120" t="s">
        <v>547</v>
      </c>
      <c r="C197" s="121" t="s">
        <v>548</v>
      </c>
    </row>
    <row r="198" spans="1:3" hidden="1" x14ac:dyDescent="0.25">
      <c r="A198">
        <f t="shared" si="3"/>
        <v>5</v>
      </c>
      <c r="B198" s="129" t="s">
        <v>3066</v>
      </c>
      <c r="C198" s="131" t="s">
        <v>3067</v>
      </c>
    </row>
    <row r="199" spans="1:3" hidden="1" x14ac:dyDescent="0.25">
      <c r="A199">
        <f t="shared" si="3"/>
        <v>7</v>
      </c>
      <c r="B199" s="120" t="s">
        <v>3068</v>
      </c>
      <c r="C199" s="132" t="s">
        <v>550</v>
      </c>
    </row>
    <row r="200" spans="1:3" x14ac:dyDescent="0.25">
      <c r="A200">
        <f t="shared" si="3"/>
        <v>8</v>
      </c>
      <c r="B200" s="120" t="s">
        <v>549</v>
      </c>
      <c r="C200" s="121" t="s">
        <v>550</v>
      </c>
    </row>
    <row r="201" spans="1:3" hidden="1" x14ac:dyDescent="0.25">
      <c r="A201">
        <f t="shared" si="3"/>
        <v>4</v>
      </c>
      <c r="B201" s="129" t="s">
        <v>3069</v>
      </c>
      <c r="C201" s="130" t="s">
        <v>3070</v>
      </c>
    </row>
    <row r="202" spans="1:3" ht="25.5" hidden="1" x14ac:dyDescent="0.25">
      <c r="A202">
        <f t="shared" si="3"/>
        <v>5</v>
      </c>
      <c r="B202" s="129" t="s">
        <v>3071</v>
      </c>
      <c r="C202" s="131" t="s">
        <v>552</v>
      </c>
    </row>
    <row r="203" spans="1:3" ht="28.5" hidden="1" x14ac:dyDescent="0.25">
      <c r="A203">
        <f t="shared" si="3"/>
        <v>7</v>
      </c>
      <c r="B203" s="120" t="s">
        <v>3072</v>
      </c>
      <c r="C203" s="132" t="s">
        <v>552</v>
      </c>
    </row>
    <row r="204" spans="1:3" x14ac:dyDescent="0.25">
      <c r="A204">
        <f t="shared" si="3"/>
        <v>8</v>
      </c>
      <c r="B204" s="120" t="s">
        <v>551</v>
      </c>
      <c r="C204" s="121" t="s">
        <v>552</v>
      </c>
    </row>
    <row r="205" spans="1:3" hidden="1" x14ac:dyDescent="0.25">
      <c r="A205">
        <f t="shared" si="3"/>
        <v>5</v>
      </c>
      <c r="B205" s="129" t="s">
        <v>3073</v>
      </c>
      <c r="C205" s="131" t="s">
        <v>554</v>
      </c>
    </row>
    <row r="206" spans="1:3" hidden="1" x14ac:dyDescent="0.25">
      <c r="A206">
        <f t="shared" si="3"/>
        <v>7</v>
      </c>
      <c r="B206" s="120" t="s">
        <v>3074</v>
      </c>
      <c r="C206" s="132" t="s">
        <v>554</v>
      </c>
    </row>
    <row r="207" spans="1:3" x14ac:dyDescent="0.25">
      <c r="A207">
        <f t="shared" si="3"/>
        <v>8</v>
      </c>
      <c r="B207" s="120" t="s">
        <v>553</v>
      </c>
      <c r="C207" s="121" t="s">
        <v>554</v>
      </c>
    </row>
    <row r="208" spans="1:3" hidden="1" x14ac:dyDescent="0.25">
      <c r="A208">
        <f t="shared" si="3"/>
        <v>5</v>
      </c>
      <c r="B208" s="129" t="s">
        <v>3075</v>
      </c>
      <c r="C208" s="131" t="s">
        <v>556</v>
      </c>
    </row>
    <row r="209" spans="1:3" hidden="1" x14ac:dyDescent="0.25">
      <c r="A209">
        <f t="shared" si="3"/>
        <v>7</v>
      </c>
      <c r="B209" s="120" t="s">
        <v>3076</v>
      </c>
      <c r="C209" s="132" t="s">
        <v>556</v>
      </c>
    </row>
    <row r="210" spans="1:3" x14ac:dyDescent="0.25">
      <c r="A210">
        <f t="shared" si="3"/>
        <v>8</v>
      </c>
      <c r="B210" s="120" t="s">
        <v>555</v>
      </c>
      <c r="C210" s="121" t="s">
        <v>556</v>
      </c>
    </row>
    <row r="211" spans="1:3" hidden="1" x14ac:dyDescent="0.25">
      <c r="A211">
        <f t="shared" si="3"/>
        <v>5</v>
      </c>
      <c r="B211" s="129" t="s">
        <v>3077</v>
      </c>
      <c r="C211" s="131" t="s">
        <v>3078</v>
      </c>
    </row>
    <row r="212" spans="1:3" hidden="1" x14ac:dyDescent="0.25">
      <c r="A212">
        <f t="shared" si="3"/>
        <v>7</v>
      </c>
      <c r="B212" s="120" t="s">
        <v>3079</v>
      </c>
      <c r="C212" s="132" t="s">
        <v>3080</v>
      </c>
    </row>
    <row r="213" spans="1:3" x14ac:dyDescent="0.25">
      <c r="A213">
        <f t="shared" si="3"/>
        <v>8</v>
      </c>
      <c r="B213" s="120" t="s">
        <v>557</v>
      </c>
      <c r="C213" s="121" t="s">
        <v>558</v>
      </c>
    </row>
    <row r="214" spans="1:3" x14ac:dyDescent="0.25">
      <c r="A214">
        <f t="shared" si="3"/>
        <v>8</v>
      </c>
      <c r="B214" s="120" t="s">
        <v>559</v>
      </c>
      <c r="C214" s="121" t="s">
        <v>560</v>
      </c>
    </row>
    <row r="215" spans="1:3" hidden="1" x14ac:dyDescent="0.25">
      <c r="A215">
        <f t="shared" si="3"/>
        <v>2</v>
      </c>
      <c r="B215" s="127" t="s">
        <v>3081</v>
      </c>
      <c r="C215" s="128" t="s">
        <v>3082</v>
      </c>
    </row>
    <row r="216" spans="1:3" hidden="1" x14ac:dyDescent="0.25">
      <c r="A216">
        <f t="shared" si="3"/>
        <v>4</v>
      </c>
      <c r="B216" s="129" t="s">
        <v>3083</v>
      </c>
      <c r="C216" s="130" t="s">
        <v>3084</v>
      </c>
    </row>
    <row r="217" spans="1:3" hidden="1" x14ac:dyDescent="0.25">
      <c r="A217">
        <f t="shared" si="3"/>
        <v>5</v>
      </c>
      <c r="B217" s="129" t="s">
        <v>3085</v>
      </c>
      <c r="C217" s="131" t="s">
        <v>562</v>
      </c>
    </row>
    <row r="218" spans="1:3" hidden="1" x14ac:dyDescent="0.25">
      <c r="A218">
        <f t="shared" si="3"/>
        <v>7</v>
      </c>
      <c r="B218" s="120" t="s">
        <v>3086</v>
      </c>
      <c r="C218" s="132" t="s">
        <v>562</v>
      </c>
    </row>
    <row r="219" spans="1:3" x14ac:dyDescent="0.25">
      <c r="A219">
        <f t="shared" si="3"/>
        <v>8</v>
      </c>
      <c r="B219" s="120" t="s">
        <v>561</v>
      </c>
      <c r="C219" s="121" t="s">
        <v>562</v>
      </c>
    </row>
    <row r="220" spans="1:3" hidden="1" x14ac:dyDescent="0.25">
      <c r="A220">
        <f t="shared" si="3"/>
        <v>4</v>
      </c>
      <c r="B220" s="129" t="s">
        <v>3087</v>
      </c>
      <c r="C220" s="130" t="s">
        <v>3088</v>
      </c>
    </row>
    <row r="221" spans="1:3" hidden="1" x14ac:dyDescent="0.25">
      <c r="A221">
        <f t="shared" si="3"/>
        <v>5</v>
      </c>
      <c r="B221" s="129" t="s">
        <v>3089</v>
      </c>
      <c r="C221" s="131" t="s">
        <v>3090</v>
      </c>
    </row>
    <row r="222" spans="1:3" hidden="1" x14ac:dyDescent="0.25">
      <c r="A222">
        <f t="shared" si="3"/>
        <v>7</v>
      </c>
      <c r="B222" s="120" t="s">
        <v>3091</v>
      </c>
      <c r="C222" s="132" t="s">
        <v>3090</v>
      </c>
    </row>
    <row r="223" spans="1:3" ht="45" x14ac:dyDescent="0.25">
      <c r="A223">
        <f t="shared" si="3"/>
        <v>8</v>
      </c>
      <c r="B223" s="120" t="s">
        <v>563</v>
      </c>
      <c r="C223" s="121" t="s">
        <v>564</v>
      </c>
    </row>
    <row r="224" spans="1:3" x14ac:dyDescent="0.25">
      <c r="A224">
        <f t="shared" si="3"/>
        <v>8</v>
      </c>
      <c r="B224" s="120" t="s">
        <v>565</v>
      </c>
      <c r="C224" s="121" t="s">
        <v>566</v>
      </c>
    </row>
    <row r="225" spans="1:3" ht="15.75" hidden="1" x14ac:dyDescent="0.25">
      <c r="A225">
        <f t="shared" si="3"/>
        <v>1</v>
      </c>
      <c r="B225" s="125" t="s">
        <v>3092</v>
      </c>
      <c r="C225" s="126" t="s">
        <v>3093</v>
      </c>
    </row>
    <row r="226" spans="1:3" hidden="1" x14ac:dyDescent="0.25">
      <c r="A226">
        <f t="shared" si="3"/>
        <v>2</v>
      </c>
      <c r="B226" s="127" t="s">
        <v>3094</v>
      </c>
      <c r="C226" s="128" t="s">
        <v>3095</v>
      </c>
    </row>
    <row r="227" spans="1:3" ht="24" hidden="1" x14ac:dyDescent="0.25">
      <c r="A227">
        <f t="shared" si="3"/>
        <v>4</v>
      </c>
      <c r="B227" s="129" t="s">
        <v>3096</v>
      </c>
      <c r="C227" s="130" t="s">
        <v>3097</v>
      </c>
    </row>
    <row r="228" spans="1:3" hidden="1" x14ac:dyDescent="0.25">
      <c r="A228">
        <f t="shared" si="3"/>
        <v>5</v>
      </c>
      <c r="B228" s="129" t="s">
        <v>3098</v>
      </c>
      <c r="C228" s="131" t="s">
        <v>3099</v>
      </c>
    </row>
    <row r="229" spans="1:3" ht="28.5" hidden="1" x14ac:dyDescent="0.25">
      <c r="A229">
        <f t="shared" si="3"/>
        <v>7</v>
      </c>
      <c r="B229" s="120" t="s">
        <v>3100</v>
      </c>
      <c r="C229" s="132" t="s">
        <v>568</v>
      </c>
    </row>
    <row r="230" spans="1:3" ht="30" x14ac:dyDescent="0.25">
      <c r="A230">
        <f t="shared" si="3"/>
        <v>8</v>
      </c>
      <c r="B230" s="120" t="s">
        <v>567</v>
      </c>
      <c r="C230" s="121" t="s">
        <v>568</v>
      </c>
    </row>
    <row r="231" spans="1:3" hidden="1" x14ac:dyDescent="0.25">
      <c r="A231">
        <f t="shared" si="3"/>
        <v>5</v>
      </c>
      <c r="B231" s="129" t="s">
        <v>3101</v>
      </c>
      <c r="C231" s="131" t="s">
        <v>3102</v>
      </c>
    </row>
    <row r="232" spans="1:3" ht="28.5" hidden="1" x14ac:dyDescent="0.25">
      <c r="A232">
        <f t="shared" si="3"/>
        <v>7</v>
      </c>
      <c r="B232" s="120" t="s">
        <v>3103</v>
      </c>
      <c r="C232" s="132" t="s">
        <v>570</v>
      </c>
    </row>
    <row r="233" spans="1:3" ht="30" x14ac:dyDescent="0.25">
      <c r="A233">
        <f t="shared" si="3"/>
        <v>8</v>
      </c>
      <c r="B233" s="120" t="s">
        <v>569</v>
      </c>
      <c r="C233" s="121" t="s">
        <v>570</v>
      </c>
    </row>
    <row r="234" spans="1:3" hidden="1" x14ac:dyDescent="0.25">
      <c r="A234">
        <f t="shared" si="3"/>
        <v>5</v>
      </c>
      <c r="B234" s="129" t="s">
        <v>3104</v>
      </c>
      <c r="C234" s="131" t="s">
        <v>572</v>
      </c>
    </row>
    <row r="235" spans="1:3" hidden="1" x14ac:dyDescent="0.25">
      <c r="A235">
        <f t="shared" si="3"/>
        <v>7</v>
      </c>
      <c r="B235" s="120" t="s">
        <v>3105</v>
      </c>
      <c r="C235" s="132" t="s">
        <v>572</v>
      </c>
    </row>
    <row r="236" spans="1:3" x14ac:dyDescent="0.25">
      <c r="A236">
        <f t="shared" si="3"/>
        <v>8</v>
      </c>
      <c r="B236" s="120" t="s">
        <v>571</v>
      </c>
      <c r="C236" s="121" t="s">
        <v>572</v>
      </c>
    </row>
    <row r="237" spans="1:3" hidden="1" x14ac:dyDescent="0.25">
      <c r="A237">
        <f t="shared" si="3"/>
        <v>4</v>
      </c>
      <c r="B237" s="129" t="s">
        <v>3106</v>
      </c>
      <c r="C237" s="130" t="s">
        <v>3107</v>
      </c>
    </row>
    <row r="238" spans="1:3" hidden="1" x14ac:dyDescent="0.25">
      <c r="A238">
        <f t="shared" si="3"/>
        <v>5</v>
      </c>
      <c r="B238" s="129" t="s">
        <v>3108</v>
      </c>
      <c r="C238" s="131" t="s">
        <v>3109</v>
      </c>
    </row>
    <row r="239" spans="1:3" ht="28.5" hidden="1" x14ac:dyDescent="0.25">
      <c r="A239">
        <f t="shared" si="3"/>
        <v>7</v>
      </c>
      <c r="B239" s="120" t="s">
        <v>3110</v>
      </c>
      <c r="C239" s="132" t="s">
        <v>574</v>
      </c>
    </row>
    <row r="240" spans="1:3" ht="30" x14ac:dyDescent="0.25">
      <c r="A240">
        <f t="shared" si="3"/>
        <v>8</v>
      </c>
      <c r="B240" s="120" t="s">
        <v>573</v>
      </c>
      <c r="C240" s="121" t="s">
        <v>574</v>
      </c>
    </row>
    <row r="241" spans="1:3" hidden="1" x14ac:dyDescent="0.25">
      <c r="A241">
        <f t="shared" si="3"/>
        <v>4</v>
      </c>
      <c r="B241" s="129" t="s">
        <v>3111</v>
      </c>
      <c r="C241" s="130" t="s">
        <v>3112</v>
      </c>
    </row>
    <row r="242" spans="1:3" hidden="1" x14ac:dyDescent="0.25">
      <c r="A242">
        <f t="shared" si="3"/>
        <v>5</v>
      </c>
      <c r="B242" s="129" t="s">
        <v>3113</v>
      </c>
      <c r="C242" s="131" t="s">
        <v>576</v>
      </c>
    </row>
    <row r="243" spans="1:3" hidden="1" x14ac:dyDescent="0.25">
      <c r="A243">
        <f t="shared" si="3"/>
        <v>7</v>
      </c>
      <c r="B243" s="120" t="s">
        <v>3114</v>
      </c>
      <c r="C243" s="132" t="s">
        <v>576</v>
      </c>
    </row>
    <row r="244" spans="1:3" x14ac:dyDescent="0.25">
      <c r="A244">
        <f t="shared" si="3"/>
        <v>8</v>
      </c>
      <c r="B244" s="120" t="s">
        <v>575</v>
      </c>
      <c r="C244" s="121" t="s">
        <v>576</v>
      </c>
    </row>
    <row r="245" spans="1:3" hidden="1" x14ac:dyDescent="0.25">
      <c r="A245">
        <f t="shared" si="3"/>
        <v>5</v>
      </c>
      <c r="B245" s="129" t="s">
        <v>3115</v>
      </c>
      <c r="C245" s="131" t="s">
        <v>578</v>
      </c>
    </row>
    <row r="246" spans="1:3" hidden="1" x14ac:dyDescent="0.25">
      <c r="A246">
        <f t="shared" si="3"/>
        <v>7</v>
      </c>
      <c r="B246" s="120" t="s">
        <v>3116</v>
      </c>
      <c r="C246" s="132" t="s">
        <v>578</v>
      </c>
    </row>
    <row r="247" spans="1:3" x14ac:dyDescent="0.25">
      <c r="A247">
        <f t="shared" si="3"/>
        <v>8</v>
      </c>
      <c r="B247" s="120" t="s">
        <v>577</v>
      </c>
      <c r="C247" s="121" t="s">
        <v>578</v>
      </c>
    </row>
    <row r="248" spans="1:3" hidden="1" x14ac:dyDescent="0.25">
      <c r="A248">
        <f t="shared" si="3"/>
        <v>5</v>
      </c>
      <c r="B248" s="129" t="s">
        <v>3117</v>
      </c>
      <c r="C248" s="131" t="s">
        <v>3118</v>
      </c>
    </row>
    <row r="249" spans="1:3" ht="28.5" hidden="1" x14ac:dyDescent="0.25">
      <c r="A249">
        <f t="shared" si="3"/>
        <v>7</v>
      </c>
      <c r="B249" s="120" t="s">
        <v>3119</v>
      </c>
      <c r="C249" s="132" t="s">
        <v>580</v>
      </c>
    </row>
    <row r="250" spans="1:3" ht="30" x14ac:dyDescent="0.25">
      <c r="A250">
        <f t="shared" si="3"/>
        <v>8</v>
      </c>
      <c r="B250" s="120" t="s">
        <v>579</v>
      </c>
      <c r="C250" s="121" t="s">
        <v>580</v>
      </c>
    </row>
    <row r="251" spans="1:3" hidden="1" x14ac:dyDescent="0.25">
      <c r="A251">
        <f t="shared" si="3"/>
        <v>4</v>
      </c>
      <c r="B251" s="129" t="s">
        <v>3120</v>
      </c>
      <c r="C251" s="130" t="s">
        <v>3121</v>
      </c>
    </row>
    <row r="252" spans="1:3" hidden="1" x14ac:dyDescent="0.25">
      <c r="A252">
        <f t="shared" si="3"/>
        <v>5</v>
      </c>
      <c r="B252" s="129" t="s">
        <v>3122</v>
      </c>
      <c r="C252" s="131" t="s">
        <v>3123</v>
      </c>
    </row>
    <row r="253" spans="1:3" ht="28.5" hidden="1" x14ac:dyDescent="0.25">
      <c r="A253">
        <f t="shared" si="3"/>
        <v>7</v>
      </c>
      <c r="B253" s="120" t="s">
        <v>3124</v>
      </c>
      <c r="C253" s="132" t="s">
        <v>582</v>
      </c>
    </row>
    <row r="254" spans="1:3" x14ac:dyDescent="0.25">
      <c r="A254">
        <f t="shared" si="3"/>
        <v>8</v>
      </c>
      <c r="B254" s="120" t="s">
        <v>581</v>
      </c>
      <c r="C254" s="121" t="s">
        <v>582</v>
      </c>
    </row>
    <row r="255" spans="1:3" ht="28.5" hidden="1" x14ac:dyDescent="0.25">
      <c r="A255">
        <f t="shared" si="3"/>
        <v>7</v>
      </c>
      <c r="B255" s="120" t="s">
        <v>3125</v>
      </c>
      <c r="C255" s="132" t="s">
        <v>584</v>
      </c>
    </row>
    <row r="256" spans="1:3" ht="30" x14ac:dyDescent="0.25">
      <c r="A256">
        <f t="shared" si="3"/>
        <v>8</v>
      </c>
      <c r="B256" s="120" t="s">
        <v>583</v>
      </c>
      <c r="C256" s="121" t="s">
        <v>584</v>
      </c>
    </row>
    <row r="257" spans="1:3" hidden="1" x14ac:dyDescent="0.25">
      <c r="A257">
        <f t="shared" si="3"/>
        <v>7</v>
      </c>
      <c r="B257" s="120" t="s">
        <v>3126</v>
      </c>
      <c r="C257" s="132" t="s">
        <v>586</v>
      </c>
    </row>
    <row r="258" spans="1:3" x14ac:dyDescent="0.25">
      <c r="A258">
        <f t="shared" ref="A258:A321" si="4">LEN(B258)</f>
        <v>8</v>
      </c>
      <c r="B258" s="120" t="s">
        <v>585</v>
      </c>
      <c r="C258" s="121" t="s">
        <v>586</v>
      </c>
    </row>
    <row r="259" spans="1:3" hidden="1" x14ac:dyDescent="0.25">
      <c r="A259">
        <f t="shared" si="4"/>
        <v>5</v>
      </c>
      <c r="B259" s="129" t="s">
        <v>3127</v>
      </c>
      <c r="C259" s="131" t="s">
        <v>588</v>
      </c>
    </row>
    <row r="260" spans="1:3" hidden="1" x14ac:dyDescent="0.25">
      <c r="A260">
        <f t="shared" si="4"/>
        <v>7</v>
      </c>
      <c r="B260" s="120" t="s">
        <v>3128</v>
      </c>
      <c r="C260" s="132" t="s">
        <v>588</v>
      </c>
    </row>
    <row r="261" spans="1:3" x14ac:dyDescent="0.25">
      <c r="A261">
        <f t="shared" si="4"/>
        <v>8</v>
      </c>
      <c r="B261" s="120" t="s">
        <v>587</v>
      </c>
      <c r="C261" s="121" t="s">
        <v>588</v>
      </c>
    </row>
    <row r="262" spans="1:3" hidden="1" x14ac:dyDescent="0.25">
      <c r="A262">
        <f t="shared" si="4"/>
        <v>4</v>
      </c>
      <c r="B262" s="129" t="s">
        <v>3129</v>
      </c>
      <c r="C262" s="130" t="s">
        <v>3130</v>
      </c>
    </row>
    <row r="263" spans="1:3" hidden="1" x14ac:dyDescent="0.25">
      <c r="A263">
        <f t="shared" si="4"/>
        <v>5</v>
      </c>
      <c r="B263" s="129" t="s">
        <v>3131</v>
      </c>
      <c r="C263" s="131" t="s">
        <v>3132</v>
      </c>
    </row>
    <row r="264" spans="1:3" hidden="1" x14ac:dyDescent="0.25">
      <c r="A264">
        <f t="shared" si="4"/>
        <v>7</v>
      </c>
      <c r="B264" s="120" t="s">
        <v>3133</v>
      </c>
      <c r="C264" s="132" t="s">
        <v>590</v>
      </c>
    </row>
    <row r="265" spans="1:3" x14ac:dyDescent="0.25">
      <c r="A265">
        <f t="shared" si="4"/>
        <v>8</v>
      </c>
      <c r="B265" s="120" t="s">
        <v>589</v>
      </c>
      <c r="C265" s="121" t="s">
        <v>590</v>
      </c>
    </row>
    <row r="266" spans="1:3" hidden="1" x14ac:dyDescent="0.25">
      <c r="A266">
        <f t="shared" si="4"/>
        <v>7</v>
      </c>
      <c r="B266" s="120" t="s">
        <v>3134</v>
      </c>
      <c r="C266" s="132" t="s">
        <v>592</v>
      </c>
    </row>
    <row r="267" spans="1:3" x14ac:dyDescent="0.25">
      <c r="A267">
        <f t="shared" si="4"/>
        <v>8</v>
      </c>
      <c r="B267" s="120" t="s">
        <v>591</v>
      </c>
      <c r="C267" s="121" t="s">
        <v>592</v>
      </c>
    </row>
    <row r="268" spans="1:3" hidden="1" x14ac:dyDescent="0.25">
      <c r="A268">
        <f t="shared" si="4"/>
        <v>5</v>
      </c>
      <c r="B268" s="129" t="s">
        <v>3135</v>
      </c>
      <c r="C268" s="131" t="s">
        <v>3136</v>
      </c>
    </row>
    <row r="269" spans="1:3" hidden="1" x14ac:dyDescent="0.25">
      <c r="A269">
        <f t="shared" si="4"/>
        <v>7</v>
      </c>
      <c r="B269" s="120" t="s">
        <v>3137</v>
      </c>
      <c r="C269" s="132" t="s">
        <v>594</v>
      </c>
    </row>
    <row r="270" spans="1:3" x14ac:dyDescent="0.25">
      <c r="A270">
        <f t="shared" si="4"/>
        <v>8</v>
      </c>
      <c r="B270" s="120" t="s">
        <v>593</v>
      </c>
      <c r="C270" s="121" t="s">
        <v>594</v>
      </c>
    </row>
    <row r="271" spans="1:3" hidden="1" x14ac:dyDescent="0.25">
      <c r="A271">
        <f t="shared" si="4"/>
        <v>4</v>
      </c>
      <c r="B271" s="129" t="s">
        <v>3138</v>
      </c>
      <c r="C271" s="130" t="s">
        <v>3139</v>
      </c>
    </row>
    <row r="272" spans="1:3" hidden="1" x14ac:dyDescent="0.25">
      <c r="A272">
        <f t="shared" si="4"/>
        <v>5</v>
      </c>
      <c r="B272" s="129" t="s">
        <v>3140</v>
      </c>
      <c r="C272" s="131" t="s">
        <v>3141</v>
      </c>
    </row>
    <row r="273" spans="1:3" hidden="1" x14ac:dyDescent="0.25">
      <c r="A273">
        <f t="shared" si="4"/>
        <v>7</v>
      </c>
      <c r="B273" s="120" t="s">
        <v>3142</v>
      </c>
      <c r="C273" s="132" t="s">
        <v>596</v>
      </c>
    </row>
    <row r="274" spans="1:3" x14ac:dyDescent="0.25">
      <c r="A274">
        <f t="shared" si="4"/>
        <v>8</v>
      </c>
      <c r="B274" s="120" t="s">
        <v>595</v>
      </c>
      <c r="C274" s="121" t="s">
        <v>596</v>
      </c>
    </row>
    <row r="275" spans="1:3" hidden="1" x14ac:dyDescent="0.25">
      <c r="A275">
        <f t="shared" si="4"/>
        <v>7</v>
      </c>
      <c r="B275" s="120" t="s">
        <v>3143</v>
      </c>
      <c r="C275" s="132" t="s">
        <v>598</v>
      </c>
    </row>
    <row r="276" spans="1:3" x14ac:dyDescent="0.25">
      <c r="A276">
        <f t="shared" si="4"/>
        <v>8</v>
      </c>
      <c r="B276" s="120" t="s">
        <v>597</v>
      </c>
      <c r="C276" s="121" t="s">
        <v>598</v>
      </c>
    </row>
    <row r="277" spans="1:3" hidden="1" x14ac:dyDescent="0.25">
      <c r="A277">
        <f t="shared" si="4"/>
        <v>7</v>
      </c>
      <c r="B277" s="120" t="s">
        <v>3144</v>
      </c>
      <c r="C277" s="132" t="s">
        <v>600</v>
      </c>
    </row>
    <row r="278" spans="1:3" x14ac:dyDescent="0.25">
      <c r="A278">
        <f t="shared" si="4"/>
        <v>8</v>
      </c>
      <c r="B278" s="120" t="s">
        <v>599</v>
      </c>
      <c r="C278" s="121" t="s">
        <v>600</v>
      </c>
    </row>
    <row r="279" spans="1:3" hidden="1" x14ac:dyDescent="0.25">
      <c r="A279">
        <f t="shared" si="4"/>
        <v>7</v>
      </c>
      <c r="B279" s="120" t="s">
        <v>3145</v>
      </c>
      <c r="C279" s="132" t="s">
        <v>602</v>
      </c>
    </row>
    <row r="280" spans="1:3" x14ac:dyDescent="0.25">
      <c r="A280">
        <f t="shared" si="4"/>
        <v>8</v>
      </c>
      <c r="B280" s="120" t="s">
        <v>601</v>
      </c>
      <c r="C280" s="121" t="s">
        <v>602</v>
      </c>
    </row>
    <row r="281" spans="1:3" hidden="1" x14ac:dyDescent="0.25">
      <c r="A281">
        <f t="shared" si="4"/>
        <v>5</v>
      </c>
      <c r="B281" s="129" t="s">
        <v>3146</v>
      </c>
      <c r="C281" s="131" t="s">
        <v>3147</v>
      </c>
    </row>
    <row r="282" spans="1:3" ht="28.5" hidden="1" x14ac:dyDescent="0.25">
      <c r="A282">
        <f t="shared" si="4"/>
        <v>7</v>
      </c>
      <c r="B282" s="120" t="s">
        <v>3148</v>
      </c>
      <c r="C282" s="132" t="s">
        <v>604</v>
      </c>
    </row>
    <row r="283" spans="1:3" x14ac:dyDescent="0.25">
      <c r="A283">
        <f t="shared" si="4"/>
        <v>8</v>
      </c>
      <c r="B283" s="120" t="s">
        <v>603</v>
      </c>
      <c r="C283" s="121" t="s">
        <v>604</v>
      </c>
    </row>
    <row r="284" spans="1:3" hidden="1" x14ac:dyDescent="0.25">
      <c r="A284">
        <f t="shared" si="4"/>
        <v>4</v>
      </c>
      <c r="B284" s="129" t="s">
        <v>3149</v>
      </c>
      <c r="C284" s="130" t="s">
        <v>3150</v>
      </c>
    </row>
    <row r="285" spans="1:3" hidden="1" x14ac:dyDescent="0.25">
      <c r="A285">
        <f t="shared" si="4"/>
        <v>5</v>
      </c>
      <c r="B285" s="129" t="s">
        <v>3151</v>
      </c>
      <c r="C285" s="131" t="s">
        <v>3152</v>
      </c>
    </row>
    <row r="286" spans="1:3" hidden="1" x14ac:dyDescent="0.25">
      <c r="A286">
        <f t="shared" si="4"/>
        <v>7</v>
      </c>
      <c r="B286" s="120" t="s">
        <v>3153</v>
      </c>
      <c r="C286" s="132" t="s">
        <v>606</v>
      </c>
    </row>
    <row r="287" spans="1:3" x14ac:dyDescent="0.25">
      <c r="A287">
        <f t="shared" si="4"/>
        <v>8</v>
      </c>
      <c r="B287" s="120" t="s">
        <v>605</v>
      </c>
      <c r="C287" s="121" t="s">
        <v>606</v>
      </c>
    </row>
    <row r="288" spans="1:3" hidden="1" x14ac:dyDescent="0.25">
      <c r="A288">
        <f t="shared" si="4"/>
        <v>7</v>
      </c>
      <c r="B288" s="120" t="s">
        <v>3154</v>
      </c>
      <c r="C288" s="132" t="s">
        <v>608</v>
      </c>
    </row>
    <row r="289" spans="1:3" x14ac:dyDescent="0.25">
      <c r="A289">
        <f t="shared" si="4"/>
        <v>8</v>
      </c>
      <c r="B289" s="120" t="s">
        <v>607</v>
      </c>
      <c r="C289" s="121" t="s">
        <v>608</v>
      </c>
    </row>
    <row r="290" spans="1:3" ht="25.5" hidden="1" x14ac:dyDescent="0.25">
      <c r="A290">
        <f t="shared" si="4"/>
        <v>5</v>
      </c>
      <c r="B290" s="129" t="s">
        <v>3155</v>
      </c>
      <c r="C290" s="131" t="s">
        <v>3156</v>
      </c>
    </row>
    <row r="291" spans="1:3" hidden="1" x14ac:dyDescent="0.25">
      <c r="A291">
        <f t="shared" si="4"/>
        <v>7</v>
      </c>
      <c r="B291" s="120" t="s">
        <v>3157</v>
      </c>
      <c r="C291" s="132" t="s">
        <v>610</v>
      </c>
    </row>
    <row r="292" spans="1:3" x14ac:dyDescent="0.25">
      <c r="A292">
        <f t="shared" si="4"/>
        <v>8</v>
      </c>
      <c r="B292" s="120" t="s">
        <v>609</v>
      </c>
      <c r="C292" s="121" t="s">
        <v>610</v>
      </c>
    </row>
    <row r="293" spans="1:3" hidden="1" x14ac:dyDescent="0.25">
      <c r="A293">
        <f t="shared" si="4"/>
        <v>5</v>
      </c>
      <c r="B293" s="129" t="s">
        <v>3158</v>
      </c>
      <c r="C293" s="131" t="s">
        <v>612</v>
      </c>
    </row>
    <row r="294" spans="1:3" hidden="1" x14ac:dyDescent="0.25">
      <c r="A294">
        <f t="shared" si="4"/>
        <v>7</v>
      </c>
      <c r="B294" s="120" t="s">
        <v>3159</v>
      </c>
      <c r="C294" s="132" t="s">
        <v>612</v>
      </c>
    </row>
    <row r="295" spans="1:3" x14ac:dyDescent="0.25">
      <c r="A295">
        <f t="shared" si="4"/>
        <v>8</v>
      </c>
      <c r="B295" s="120" t="s">
        <v>611</v>
      </c>
      <c r="C295" s="121" t="s">
        <v>612</v>
      </c>
    </row>
    <row r="296" spans="1:3" hidden="1" x14ac:dyDescent="0.25">
      <c r="A296">
        <f t="shared" si="4"/>
        <v>4</v>
      </c>
      <c r="B296" s="129" t="s">
        <v>3160</v>
      </c>
      <c r="C296" s="130" t="s">
        <v>3161</v>
      </c>
    </row>
    <row r="297" spans="1:3" hidden="1" x14ac:dyDescent="0.25">
      <c r="A297">
        <f t="shared" si="4"/>
        <v>5</v>
      </c>
      <c r="B297" s="129" t="s">
        <v>3162</v>
      </c>
      <c r="C297" s="131" t="s">
        <v>614</v>
      </c>
    </row>
    <row r="298" spans="1:3" hidden="1" x14ac:dyDescent="0.25">
      <c r="A298">
        <f t="shared" si="4"/>
        <v>7</v>
      </c>
      <c r="B298" s="120" t="s">
        <v>3163</v>
      </c>
      <c r="C298" s="132" t="s">
        <v>614</v>
      </c>
    </row>
    <row r="299" spans="1:3" x14ac:dyDescent="0.25">
      <c r="A299">
        <f t="shared" si="4"/>
        <v>8</v>
      </c>
      <c r="B299" s="120" t="s">
        <v>613</v>
      </c>
      <c r="C299" s="121" t="s">
        <v>614</v>
      </c>
    </row>
    <row r="300" spans="1:3" hidden="1" x14ac:dyDescent="0.25">
      <c r="A300">
        <f t="shared" si="4"/>
        <v>5</v>
      </c>
      <c r="B300" s="129" t="s">
        <v>3164</v>
      </c>
      <c r="C300" s="131" t="s">
        <v>3165</v>
      </c>
    </row>
    <row r="301" spans="1:3" hidden="1" x14ac:dyDescent="0.25">
      <c r="A301">
        <f t="shared" si="4"/>
        <v>7</v>
      </c>
      <c r="B301" s="120" t="s">
        <v>3166</v>
      </c>
      <c r="C301" s="132" t="s">
        <v>616</v>
      </c>
    </row>
    <row r="302" spans="1:3" x14ac:dyDescent="0.25">
      <c r="A302">
        <f t="shared" si="4"/>
        <v>8</v>
      </c>
      <c r="B302" s="120" t="s">
        <v>615</v>
      </c>
      <c r="C302" s="121" t="s">
        <v>616</v>
      </c>
    </row>
    <row r="303" spans="1:3" hidden="1" x14ac:dyDescent="0.25">
      <c r="A303">
        <f t="shared" si="4"/>
        <v>5</v>
      </c>
      <c r="B303" s="129" t="s">
        <v>3167</v>
      </c>
      <c r="C303" s="131" t="s">
        <v>3168</v>
      </c>
    </row>
    <row r="304" spans="1:3" hidden="1" x14ac:dyDescent="0.25">
      <c r="A304">
        <f t="shared" si="4"/>
        <v>7</v>
      </c>
      <c r="B304" s="120" t="s">
        <v>3169</v>
      </c>
      <c r="C304" s="132" t="s">
        <v>3168</v>
      </c>
    </row>
    <row r="305" spans="1:3" x14ac:dyDescent="0.25">
      <c r="A305">
        <f t="shared" si="4"/>
        <v>8</v>
      </c>
      <c r="B305" s="120" t="s">
        <v>617</v>
      </c>
      <c r="C305" s="121" t="s">
        <v>618</v>
      </c>
    </row>
    <row r="306" spans="1:3" x14ac:dyDescent="0.25">
      <c r="A306">
        <f t="shared" si="4"/>
        <v>8</v>
      </c>
      <c r="B306" s="120" t="s">
        <v>619</v>
      </c>
      <c r="C306" s="121" t="s">
        <v>620</v>
      </c>
    </row>
    <row r="307" spans="1:3" hidden="1" x14ac:dyDescent="0.25">
      <c r="A307">
        <f t="shared" si="4"/>
        <v>5</v>
      </c>
      <c r="B307" s="129" t="s">
        <v>3170</v>
      </c>
      <c r="C307" s="131" t="s">
        <v>622</v>
      </c>
    </row>
    <row r="308" spans="1:3" hidden="1" x14ac:dyDescent="0.25">
      <c r="A308">
        <f t="shared" si="4"/>
        <v>7</v>
      </c>
      <c r="B308" s="120" t="s">
        <v>3171</v>
      </c>
      <c r="C308" s="132" t="s">
        <v>622</v>
      </c>
    </row>
    <row r="309" spans="1:3" x14ac:dyDescent="0.25">
      <c r="A309">
        <f t="shared" si="4"/>
        <v>8</v>
      </c>
      <c r="B309" s="120" t="s">
        <v>621</v>
      </c>
      <c r="C309" s="121" t="s">
        <v>622</v>
      </c>
    </row>
    <row r="310" spans="1:3" hidden="1" x14ac:dyDescent="0.25">
      <c r="A310">
        <f t="shared" si="4"/>
        <v>5</v>
      </c>
      <c r="B310" s="129" t="s">
        <v>3172</v>
      </c>
      <c r="C310" s="131" t="s">
        <v>3173</v>
      </c>
    </row>
    <row r="311" spans="1:3" hidden="1" x14ac:dyDescent="0.25">
      <c r="A311">
        <f t="shared" si="4"/>
        <v>7</v>
      </c>
      <c r="B311" s="120" t="s">
        <v>3174</v>
      </c>
      <c r="C311" s="132" t="s">
        <v>3175</v>
      </c>
    </row>
    <row r="312" spans="1:3" x14ac:dyDescent="0.25">
      <c r="A312">
        <f t="shared" si="4"/>
        <v>8</v>
      </c>
      <c r="B312" s="120" t="s">
        <v>623</v>
      </c>
      <c r="C312" s="121" t="s">
        <v>624</v>
      </c>
    </row>
    <row r="313" spans="1:3" x14ac:dyDescent="0.25">
      <c r="A313">
        <f t="shared" si="4"/>
        <v>8</v>
      </c>
      <c r="B313" s="120" t="s">
        <v>625</v>
      </c>
      <c r="C313" s="121" t="s">
        <v>626</v>
      </c>
    </row>
    <row r="314" spans="1:3" x14ac:dyDescent="0.25">
      <c r="A314">
        <f t="shared" si="4"/>
        <v>8</v>
      </c>
      <c r="B314" s="120" t="s">
        <v>627</v>
      </c>
      <c r="C314" s="121" t="s">
        <v>628</v>
      </c>
    </row>
    <row r="315" spans="1:3" x14ac:dyDescent="0.25">
      <c r="A315">
        <f t="shared" si="4"/>
        <v>8</v>
      </c>
      <c r="B315" s="120" t="s">
        <v>629</v>
      </c>
      <c r="C315" s="121" t="s">
        <v>630</v>
      </c>
    </row>
    <row r="316" spans="1:3" x14ac:dyDescent="0.25">
      <c r="A316">
        <f t="shared" si="4"/>
        <v>8</v>
      </c>
      <c r="B316" s="120" t="s">
        <v>631</v>
      </c>
      <c r="C316" s="121" t="s">
        <v>632</v>
      </c>
    </row>
    <row r="317" spans="1:3" x14ac:dyDescent="0.25">
      <c r="A317">
        <f t="shared" si="4"/>
        <v>8</v>
      </c>
      <c r="B317" s="120" t="s">
        <v>633</v>
      </c>
      <c r="C317" s="121" t="s">
        <v>634</v>
      </c>
    </row>
    <row r="318" spans="1:3" hidden="1" x14ac:dyDescent="0.25">
      <c r="A318">
        <f t="shared" si="4"/>
        <v>5</v>
      </c>
      <c r="B318" s="129" t="s">
        <v>3176</v>
      </c>
      <c r="C318" s="131" t="s">
        <v>636</v>
      </c>
    </row>
    <row r="319" spans="1:3" hidden="1" x14ac:dyDescent="0.25">
      <c r="A319">
        <f t="shared" si="4"/>
        <v>7</v>
      </c>
      <c r="B319" s="120" t="s">
        <v>3177</v>
      </c>
      <c r="C319" s="132" t="s">
        <v>636</v>
      </c>
    </row>
    <row r="320" spans="1:3" x14ac:dyDescent="0.25">
      <c r="A320">
        <f t="shared" si="4"/>
        <v>8</v>
      </c>
      <c r="B320" s="120" t="s">
        <v>635</v>
      </c>
      <c r="C320" s="121" t="s">
        <v>636</v>
      </c>
    </row>
    <row r="321" spans="1:3" hidden="1" x14ac:dyDescent="0.25">
      <c r="A321">
        <f t="shared" si="4"/>
        <v>5</v>
      </c>
      <c r="B321" s="129" t="s">
        <v>3178</v>
      </c>
      <c r="C321" s="131" t="s">
        <v>3179</v>
      </c>
    </row>
    <row r="322" spans="1:3" hidden="1" x14ac:dyDescent="0.25">
      <c r="A322">
        <f t="shared" ref="A322:A385" si="5">LEN(B322)</f>
        <v>7</v>
      </c>
      <c r="B322" s="120" t="s">
        <v>3180</v>
      </c>
      <c r="C322" s="132" t="s">
        <v>3179</v>
      </c>
    </row>
    <row r="323" spans="1:3" x14ac:dyDescent="0.25">
      <c r="A323">
        <f t="shared" si="5"/>
        <v>8</v>
      </c>
      <c r="B323" s="120" t="s">
        <v>637</v>
      </c>
      <c r="C323" s="121" t="s">
        <v>638</v>
      </c>
    </row>
    <row r="324" spans="1:3" x14ac:dyDescent="0.25">
      <c r="A324">
        <f t="shared" si="5"/>
        <v>8</v>
      </c>
      <c r="B324" s="120" t="s">
        <v>639</v>
      </c>
      <c r="C324" s="121" t="s">
        <v>640</v>
      </c>
    </row>
    <row r="325" spans="1:3" hidden="1" x14ac:dyDescent="0.25">
      <c r="A325">
        <f t="shared" si="5"/>
        <v>4</v>
      </c>
      <c r="B325" s="129" t="s">
        <v>3181</v>
      </c>
      <c r="C325" s="130" t="s">
        <v>3182</v>
      </c>
    </row>
    <row r="326" spans="1:3" hidden="1" x14ac:dyDescent="0.25">
      <c r="A326">
        <f t="shared" si="5"/>
        <v>5</v>
      </c>
      <c r="B326" s="129" t="s">
        <v>3183</v>
      </c>
      <c r="C326" s="131" t="s">
        <v>642</v>
      </c>
    </row>
    <row r="327" spans="1:3" hidden="1" x14ac:dyDescent="0.25">
      <c r="A327">
        <f t="shared" si="5"/>
        <v>7</v>
      </c>
      <c r="B327" s="120" t="s">
        <v>3184</v>
      </c>
      <c r="C327" s="132" t="s">
        <v>642</v>
      </c>
    </row>
    <row r="328" spans="1:3" x14ac:dyDescent="0.25">
      <c r="A328">
        <f t="shared" si="5"/>
        <v>8</v>
      </c>
      <c r="B328" s="120" t="s">
        <v>641</v>
      </c>
      <c r="C328" s="121" t="s">
        <v>642</v>
      </c>
    </row>
    <row r="329" spans="1:3" hidden="1" x14ac:dyDescent="0.25">
      <c r="A329">
        <f t="shared" si="5"/>
        <v>5</v>
      </c>
      <c r="B329" s="129" t="s">
        <v>3185</v>
      </c>
      <c r="C329" s="131" t="s">
        <v>644</v>
      </c>
    </row>
    <row r="330" spans="1:3" hidden="1" x14ac:dyDescent="0.25">
      <c r="A330">
        <f t="shared" si="5"/>
        <v>7</v>
      </c>
      <c r="B330" s="120" t="s">
        <v>3186</v>
      </c>
      <c r="C330" s="132" t="s">
        <v>644</v>
      </c>
    </row>
    <row r="331" spans="1:3" x14ac:dyDescent="0.25">
      <c r="A331">
        <f t="shared" si="5"/>
        <v>8</v>
      </c>
      <c r="B331" s="120" t="s">
        <v>643</v>
      </c>
      <c r="C331" s="121" t="s">
        <v>644</v>
      </c>
    </row>
    <row r="332" spans="1:3" hidden="1" x14ac:dyDescent="0.25">
      <c r="A332">
        <f t="shared" si="5"/>
        <v>2</v>
      </c>
      <c r="B332" s="127" t="s">
        <v>3187</v>
      </c>
      <c r="C332" s="128" t="s">
        <v>3188</v>
      </c>
    </row>
    <row r="333" spans="1:3" hidden="1" x14ac:dyDescent="0.25">
      <c r="A333">
        <f t="shared" si="5"/>
        <v>4</v>
      </c>
      <c r="B333" s="129" t="s">
        <v>3189</v>
      </c>
      <c r="C333" s="130" t="s">
        <v>3188</v>
      </c>
    </row>
    <row r="334" spans="1:3" hidden="1" x14ac:dyDescent="0.25">
      <c r="A334">
        <f t="shared" si="5"/>
        <v>5</v>
      </c>
      <c r="B334" s="129" t="s">
        <v>3190</v>
      </c>
      <c r="C334" s="131" t="s">
        <v>646</v>
      </c>
    </row>
    <row r="335" spans="1:3" hidden="1" x14ac:dyDescent="0.25">
      <c r="A335">
        <f t="shared" si="5"/>
        <v>7</v>
      </c>
      <c r="B335" s="120" t="s">
        <v>3191</v>
      </c>
      <c r="C335" s="132" t="s">
        <v>646</v>
      </c>
    </row>
    <row r="336" spans="1:3" x14ac:dyDescent="0.25">
      <c r="A336">
        <f t="shared" si="5"/>
        <v>8</v>
      </c>
      <c r="B336" s="120" t="s">
        <v>645</v>
      </c>
      <c r="C336" s="121" t="s">
        <v>646</v>
      </c>
    </row>
    <row r="337" spans="1:3" hidden="1" x14ac:dyDescent="0.25">
      <c r="A337">
        <f t="shared" si="5"/>
        <v>5</v>
      </c>
      <c r="B337" s="129" t="s">
        <v>3192</v>
      </c>
      <c r="C337" s="131" t="s">
        <v>3193</v>
      </c>
    </row>
    <row r="338" spans="1:3" hidden="1" x14ac:dyDescent="0.25">
      <c r="A338">
        <f t="shared" si="5"/>
        <v>7</v>
      </c>
      <c r="B338" s="120" t="s">
        <v>3194</v>
      </c>
      <c r="C338" s="132" t="s">
        <v>648</v>
      </c>
    </row>
    <row r="339" spans="1:3" x14ac:dyDescent="0.25">
      <c r="A339">
        <f t="shared" si="5"/>
        <v>8</v>
      </c>
      <c r="B339" s="120" t="s">
        <v>647</v>
      </c>
      <c r="C339" s="121" t="s">
        <v>648</v>
      </c>
    </row>
    <row r="340" spans="1:3" hidden="1" x14ac:dyDescent="0.25">
      <c r="A340">
        <f t="shared" si="5"/>
        <v>7</v>
      </c>
      <c r="B340" s="120" t="s">
        <v>3195</v>
      </c>
      <c r="C340" s="132" t="s">
        <v>650</v>
      </c>
    </row>
    <row r="341" spans="1:3" x14ac:dyDescent="0.25">
      <c r="A341">
        <f t="shared" si="5"/>
        <v>8</v>
      </c>
      <c r="B341" s="120" t="s">
        <v>649</v>
      </c>
      <c r="C341" s="121" t="s">
        <v>650</v>
      </c>
    </row>
    <row r="342" spans="1:3" hidden="1" x14ac:dyDescent="0.25">
      <c r="A342">
        <f t="shared" si="5"/>
        <v>5</v>
      </c>
      <c r="B342" s="129" t="s">
        <v>3196</v>
      </c>
      <c r="C342" s="131" t="s">
        <v>652</v>
      </c>
    </row>
    <row r="343" spans="1:3" hidden="1" x14ac:dyDescent="0.25">
      <c r="A343">
        <f t="shared" si="5"/>
        <v>7</v>
      </c>
      <c r="B343" s="120" t="s">
        <v>3197</v>
      </c>
      <c r="C343" s="132" t="s">
        <v>652</v>
      </c>
    </row>
    <row r="344" spans="1:3" x14ac:dyDescent="0.25">
      <c r="A344">
        <f t="shared" si="5"/>
        <v>8</v>
      </c>
      <c r="B344" s="120" t="s">
        <v>651</v>
      </c>
      <c r="C344" s="121" t="s">
        <v>652</v>
      </c>
    </row>
    <row r="345" spans="1:3" hidden="1" x14ac:dyDescent="0.25">
      <c r="A345">
        <f t="shared" si="5"/>
        <v>5</v>
      </c>
      <c r="B345" s="129" t="s">
        <v>3198</v>
      </c>
      <c r="C345" s="131" t="s">
        <v>654</v>
      </c>
    </row>
    <row r="346" spans="1:3" hidden="1" x14ac:dyDescent="0.25">
      <c r="A346">
        <f t="shared" si="5"/>
        <v>7</v>
      </c>
      <c r="B346" s="120" t="s">
        <v>3199</v>
      </c>
      <c r="C346" s="132" t="s">
        <v>654</v>
      </c>
    </row>
    <row r="347" spans="1:3" x14ac:dyDescent="0.25">
      <c r="A347">
        <f t="shared" si="5"/>
        <v>8</v>
      </c>
      <c r="B347" s="120" t="s">
        <v>653</v>
      </c>
      <c r="C347" s="121" t="s">
        <v>654</v>
      </c>
    </row>
    <row r="348" spans="1:3" hidden="1" x14ac:dyDescent="0.25">
      <c r="A348">
        <f t="shared" si="5"/>
        <v>5</v>
      </c>
      <c r="B348" s="129" t="s">
        <v>3200</v>
      </c>
      <c r="C348" s="131" t="s">
        <v>656</v>
      </c>
    </row>
    <row r="349" spans="1:3" hidden="1" x14ac:dyDescent="0.25">
      <c r="A349">
        <f t="shared" si="5"/>
        <v>7</v>
      </c>
      <c r="B349" s="120" t="s">
        <v>3201</v>
      </c>
      <c r="C349" s="132" t="s">
        <v>656</v>
      </c>
    </row>
    <row r="350" spans="1:3" x14ac:dyDescent="0.25">
      <c r="A350">
        <f t="shared" si="5"/>
        <v>8</v>
      </c>
      <c r="B350" s="120" t="s">
        <v>655</v>
      </c>
      <c r="C350" s="121" t="s">
        <v>656</v>
      </c>
    </row>
    <row r="351" spans="1:3" hidden="1" x14ac:dyDescent="0.25">
      <c r="A351">
        <f t="shared" si="5"/>
        <v>5</v>
      </c>
      <c r="B351" s="129" t="s">
        <v>3202</v>
      </c>
      <c r="C351" s="131" t="s">
        <v>658</v>
      </c>
    </row>
    <row r="352" spans="1:3" hidden="1" x14ac:dyDescent="0.25">
      <c r="A352">
        <f t="shared" si="5"/>
        <v>7</v>
      </c>
      <c r="B352" s="120" t="s">
        <v>3203</v>
      </c>
      <c r="C352" s="132" t="s">
        <v>658</v>
      </c>
    </row>
    <row r="353" spans="1:3" x14ac:dyDescent="0.25">
      <c r="A353">
        <f t="shared" si="5"/>
        <v>8</v>
      </c>
      <c r="B353" s="120" t="s">
        <v>657</v>
      </c>
      <c r="C353" s="121" t="s">
        <v>658</v>
      </c>
    </row>
    <row r="354" spans="1:3" ht="25.5" hidden="1" x14ac:dyDescent="0.25">
      <c r="A354">
        <f t="shared" si="5"/>
        <v>5</v>
      </c>
      <c r="B354" s="129" t="s">
        <v>3204</v>
      </c>
      <c r="C354" s="131" t="s">
        <v>660</v>
      </c>
    </row>
    <row r="355" spans="1:3" ht="28.5" hidden="1" x14ac:dyDescent="0.25">
      <c r="A355">
        <f t="shared" si="5"/>
        <v>7</v>
      </c>
      <c r="B355" s="120" t="s">
        <v>3205</v>
      </c>
      <c r="C355" s="132" t="s">
        <v>660</v>
      </c>
    </row>
    <row r="356" spans="1:3" x14ac:dyDescent="0.25">
      <c r="A356">
        <f t="shared" si="5"/>
        <v>8</v>
      </c>
      <c r="B356" s="120" t="s">
        <v>659</v>
      </c>
      <c r="C356" s="121" t="s">
        <v>660</v>
      </c>
    </row>
    <row r="357" spans="1:3" hidden="1" x14ac:dyDescent="0.25">
      <c r="A357">
        <f t="shared" si="5"/>
        <v>2</v>
      </c>
      <c r="B357" s="127" t="s">
        <v>3206</v>
      </c>
      <c r="C357" s="128" t="s">
        <v>3207</v>
      </c>
    </row>
    <row r="358" spans="1:3" hidden="1" x14ac:dyDescent="0.25">
      <c r="A358">
        <f t="shared" si="5"/>
        <v>4</v>
      </c>
      <c r="B358" s="129" t="s">
        <v>3208</v>
      </c>
      <c r="C358" s="130" t="s">
        <v>3207</v>
      </c>
    </row>
    <row r="359" spans="1:3" hidden="1" x14ac:dyDescent="0.25">
      <c r="A359">
        <f t="shared" si="5"/>
        <v>5</v>
      </c>
      <c r="B359" s="129" t="s">
        <v>3209</v>
      </c>
      <c r="C359" s="131" t="s">
        <v>662</v>
      </c>
    </row>
    <row r="360" spans="1:3" hidden="1" x14ac:dyDescent="0.25">
      <c r="A360">
        <f t="shared" si="5"/>
        <v>7</v>
      </c>
      <c r="B360" s="120" t="s">
        <v>3210</v>
      </c>
      <c r="C360" s="132" t="s">
        <v>662</v>
      </c>
    </row>
    <row r="361" spans="1:3" x14ac:dyDescent="0.25">
      <c r="A361">
        <f t="shared" si="5"/>
        <v>8</v>
      </c>
      <c r="B361" s="120" t="s">
        <v>661</v>
      </c>
      <c r="C361" s="121" t="s">
        <v>662</v>
      </c>
    </row>
    <row r="362" spans="1:3" hidden="1" x14ac:dyDescent="0.25">
      <c r="A362">
        <f t="shared" si="5"/>
        <v>2</v>
      </c>
      <c r="B362" s="127" t="s">
        <v>3211</v>
      </c>
      <c r="C362" s="128" t="s">
        <v>3212</v>
      </c>
    </row>
    <row r="363" spans="1:3" hidden="1" x14ac:dyDescent="0.25">
      <c r="A363">
        <f t="shared" si="5"/>
        <v>4</v>
      </c>
      <c r="B363" s="129" t="s">
        <v>3213</v>
      </c>
      <c r="C363" s="130" t="s">
        <v>3214</v>
      </c>
    </row>
    <row r="364" spans="1:3" hidden="1" x14ac:dyDescent="0.25">
      <c r="A364">
        <f t="shared" si="5"/>
        <v>5</v>
      </c>
      <c r="B364" s="129" t="s">
        <v>3215</v>
      </c>
      <c r="C364" s="131" t="s">
        <v>664</v>
      </c>
    </row>
    <row r="365" spans="1:3" hidden="1" x14ac:dyDescent="0.25">
      <c r="A365">
        <f t="shared" si="5"/>
        <v>7</v>
      </c>
      <c r="B365" s="120" t="s">
        <v>3216</v>
      </c>
      <c r="C365" s="132" t="s">
        <v>664</v>
      </c>
    </row>
    <row r="366" spans="1:3" x14ac:dyDescent="0.25">
      <c r="A366">
        <f t="shared" si="5"/>
        <v>8</v>
      </c>
      <c r="B366" s="120" t="s">
        <v>663</v>
      </c>
      <c r="C366" s="121" t="s">
        <v>664</v>
      </c>
    </row>
    <row r="367" spans="1:3" hidden="1" x14ac:dyDescent="0.25">
      <c r="A367">
        <f t="shared" si="5"/>
        <v>4</v>
      </c>
      <c r="B367" s="129" t="s">
        <v>3217</v>
      </c>
      <c r="C367" s="130" t="s">
        <v>3218</v>
      </c>
    </row>
    <row r="368" spans="1:3" hidden="1" x14ac:dyDescent="0.25">
      <c r="A368">
        <f t="shared" si="5"/>
        <v>5</v>
      </c>
      <c r="B368" s="129" t="s">
        <v>3219</v>
      </c>
      <c r="C368" s="131" t="s">
        <v>666</v>
      </c>
    </row>
    <row r="369" spans="1:3" hidden="1" x14ac:dyDescent="0.25">
      <c r="A369">
        <f t="shared" si="5"/>
        <v>7</v>
      </c>
      <c r="B369" s="120" t="s">
        <v>3220</v>
      </c>
      <c r="C369" s="132" t="s">
        <v>666</v>
      </c>
    </row>
    <row r="370" spans="1:3" x14ac:dyDescent="0.25">
      <c r="A370">
        <f t="shared" si="5"/>
        <v>8</v>
      </c>
      <c r="B370" s="120" t="s">
        <v>665</v>
      </c>
      <c r="C370" s="121" t="s">
        <v>666</v>
      </c>
    </row>
    <row r="371" spans="1:3" hidden="1" x14ac:dyDescent="0.25">
      <c r="A371">
        <f t="shared" si="5"/>
        <v>4</v>
      </c>
      <c r="B371" s="129" t="s">
        <v>3221</v>
      </c>
      <c r="C371" s="130" t="s">
        <v>3222</v>
      </c>
    </row>
    <row r="372" spans="1:3" hidden="1" x14ac:dyDescent="0.25">
      <c r="A372">
        <f t="shared" si="5"/>
        <v>5</v>
      </c>
      <c r="B372" s="129" t="s">
        <v>3223</v>
      </c>
      <c r="C372" s="131" t="s">
        <v>3224</v>
      </c>
    </row>
    <row r="373" spans="1:3" hidden="1" x14ac:dyDescent="0.25">
      <c r="A373">
        <f t="shared" si="5"/>
        <v>7</v>
      </c>
      <c r="B373" s="120" t="s">
        <v>3225</v>
      </c>
      <c r="C373" s="132" t="s">
        <v>668</v>
      </c>
    </row>
    <row r="374" spans="1:3" x14ac:dyDescent="0.25">
      <c r="A374">
        <f t="shared" si="5"/>
        <v>8</v>
      </c>
      <c r="B374" s="120" t="s">
        <v>667</v>
      </c>
      <c r="C374" s="121" t="s">
        <v>668</v>
      </c>
    </row>
    <row r="375" spans="1:3" hidden="1" x14ac:dyDescent="0.25">
      <c r="A375">
        <f t="shared" si="5"/>
        <v>4</v>
      </c>
      <c r="B375" s="129" t="s">
        <v>3226</v>
      </c>
      <c r="C375" s="130" t="s">
        <v>3227</v>
      </c>
    </row>
    <row r="376" spans="1:3" hidden="1" x14ac:dyDescent="0.25">
      <c r="A376">
        <f t="shared" si="5"/>
        <v>5</v>
      </c>
      <c r="B376" s="129" t="s">
        <v>3228</v>
      </c>
      <c r="C376" s="131" t="s">
        <v>670</v>
      </c>
    </row>
    <row r="377" spans="1:3" hidden="1" x14ac:dyDescent="0.25">
      <c r="A377">
        <f t="shared" si="5"/>
        <v>7</v>
      </c>
      <c r="B377" s="120" t="s">
        <v>3229</v>
      </c>
      <c r="C377" s="132" t="s">
        <v>670</v>
      </c>
    </row>
    <row r="378" spans="1:3" x14ac:dyDescent="0.25">
      <c r="A378">
        <f t="shared" si="5"/>
        <v>8</v>
      </c>
      <c r="B378" s="120" t="s">
        <v>669</v>
      </c>
      <c r="C378" s="121" t="s">
        <v>670</v>
      </c>
    </row>
    <row r="379" spans="1:3" hidden="1" x14ac:dyDescent="0.25">
      <c r="A379">
        <f t="shared" si="5"/>
        <v>5</v>
      </c>
      <c r="B379" s="129" t="s">
        <v>3230</v>
      </c>
      <c r="C379" s="131" t="s">
        <v>3231</v>
      </c>
    </row>
    <row r="380" spans="1:3" hidden="1" x14ac:dyDescent="0.25">
      <c r="A380">
        <f t="shared" si="5"/>
        <v>7</v>
      </c>
      <c r="B380" s="120" t="s">
        <v>3232</v>
      </c>
      <c r="C380" s="132" t="s">
        <v>672</v>
      </c>
    </row>
    <row r="381" spans="1:3" x14ac:dyDescent="0.25">
      <c r="A381">
        <f t="shared" si="5"/>
        <v>8</v>
      </c>
      <c r="B381" s="120" t="s">
        <v>671</v>
      </c>
      <c r="C381" s="121" t="s">
        <v>672</v>
      </c>
    </row>
    <row r="382" spans="1:3" hidden="1" x14ac:dyDescent="0.25">
      <c r="A382">
        <f t="shared" si="5"/>
        <v>7</v>
      </c>
      <c r="B382" s="120" t="s">
        <v>3233</v>
      </c>
      <c r="C382" s="132" t="s">
        <v>674</v>
      </c>
    </row>
    <row r="383" spans="1:3" x14ac:dyDescent="0.25">
      <c r="A383">
        <f t="shared" si="5"/>
        <v>8</v>
      </c>
      <c r="B383" s="120" t="s">
        <v>673</v>
      </c>
      <c r="C383" s="121" t="s">
        <v>674</v>
      </c>
    </row>
    <row r="384" spans="1:3" hidden="1" x14ac:dyDescent="0.25">
      <c r="A384">
        <f t="shared" si="5"/>
        <v>5</v>
      </c>
      <c r="B384" s="129" t="s">
        <v>3234</v>
      </c>
      <c r="C384" s="131" t="s">
        <v>676</v>
      </c>
    </row>
    <row r="385" spans="1:3" hidden="1" x14ac:dyDescent="0.25">
      <c r="A385">
        <f t="shared" si="5"/>
        <v>7</v>
      </c>
      <c r="B385" s="120" t="s">
        <v>3235</v>
      </c>
      <c r="C385" s="132" t="s">
        <v>676</v>
      </c>
    </row>
    <row r="386" spans="1:3" x14ac:dyDescent="0.25">
      <c r="A386">
        <f t="shared" ref="A386:A449" si="6">LEN(B386)</f>
        <v>8</v>
      </c>
      <c r="B386" s="120" t="s">
        <v>675</v>
      </c>
      <c r="C386" s="121" t="s">
        <v>676</v>
      </c>
    </row>
    <row r="387" spans="1:3" hidden="1" x14ac:dyDescent="0.25">
      <c r="A387">
        <f t="shared" si="6"/>
        <v>5</v>
      </c>
      <c r="B387" s="129" t="s">
        <v>3236</v>
      </c>
      <c r="C387" s="131" t="s">
        <v>678</v>
      </c>
    </row>
    <row r="388" spans="1:3" hidden="1" x14ac:dyDescent="0.25">
      <c r="A388">
        <f t="shared" si="6"/>
        <v>7</v>
      </c>
      <c r="B388" s="120" t="s">
        <v>3237</v>
      </c>
      <c r="C388" s="132" t="s">
        <v>678</v>
      </c>
    </row>
    <row r="389" spans="1:3" x14ac:dyDescent="0.25">
      <c r="A389">
        <f t="shared" si="6"/>
        <v>8</v>
      </c>
      <c r="B389" s="120" t="s">
        <v>677</v>
      </c>
      <c r="C389" s="121" t="s">
        <v>678</v>
      </c>
    </row>
    <row r="390" spans="1:3" ht="25.5" hidden="1" x14ac:dyDescent="0.25">
      <c r="A390">
        <f t="shared" si="6"/>
        <v>5</v>
      </c>
      <c r="B390" s="129" t="s">
        <v>3238</v>
      </c>
      <c r="C390" s="131" t="s">
        <v>680</v>
      </c>
    </row>
    <row r="391" spans="1:3" ht="28.5" hidden="1" x14ac:dyDescent="0.25">
      <c r="A391">
        <f t="shared" si="6"/>
        <v>7</v>
      </c>
      <c r="B391" s="120" t="s">
        <v>3239</v>
      </c>
      <c r="C391" s="132" t="s">
        <v>680</v>
      </c>
    </row>
    <row r="392" spans="1:3" ht="30" x14ac:dyDescent="0.25">
      <c r="A392">
        <f t="shared" si="6"/>
        <v>8</v>
      </c>
      <c r="B392" s="120" t="s">
        <v>679</v>
      </c>
      <c r="C392" s="121" t="s">
        <v>680</v>
      </c>
    </row>
    <row r="393" spans="1:3" hidden="1" x14ac:dyDescent="0.25">
      <c r="A393">
        <f t="shared" si="6"/>
        <v>5</v>
      </c>
      <c r="B393" s="129" t="s">
        <v>3240</v>
      </c>
      <c r="C393" s="131" t="s">
        <v>3241</v>
      </c>
    </row>
    <row r="394" spans="1:3" hidden="1" x14ac:dyDescent="0.25">
      <c r="A394">
        <f t="shared" si="6"/>
        <v>7</v>
      </c>
      <c r="B394" s="120" t="s">
        <v>3242</v>
      </c>
      <c r="C394" s="132" t="s">
        <v>682</v>
      </c>
    </row>
    <row r="395" spans="1:3" x14ac:dyDescent="0.25">
      <c r="A395">
        <f t="shared" si="6"/>
        <v>8</v>
      </c>
      <c r="B395" s="120" t="s">
        <v>681</v>
      </c>
      <c r="C395" s="121" t="s">
        <v>682</v>
      </c>
    </row>
    <row r="396" spans="1:3" hidden="1" x14ac:dyDescent="0.25">
      <c r="A396">
        <f t="shared" si="6"/>
        <v>7</v>
      </c>
      <c r="B396" s="120" t="s">
        <v>3243</v>
      </c>
      <c r="C396" s="132" t="s">
        <v>684</v>
      </c>
    </row>
    <row r="397" spans="1:3" x14ac:dyDescent="0.25">
      <c r="A397">
        <f t="shared" si="6"/>
        <v>8</v>
      </c>
      <c r="B397" s="120" t="s">
        <v>683</v>
      </c>
      <c r="C397" s="121" t="s">
        <v>684</v>
      </c>
    </row>
    <row r="398" spans="1:3" hidden="1" x14ac:dyDescent="0.25">
      <c r="A398">
        <f t="shared" si="6"/>
        <v>5</v>
      </c>
      <c r="B398" s="129" t="s">
        <v>3244</v>
      </c>
      <c r="C398" s="131" t="s">
        <v>3245</v>
      </c>
    </row>
    <row r="399" spans="1:3" hidden="1" x14ac:dyDescent="0.25">
      <c r="A399">
        <f t="shared" si="6"/>
        <v>7</v>
      </c>
      <c r="B399" s="120" t="s">
        <v>3246</v>
      </c>
      <c r="C399" s="132" t="s">
        <v>686</v>
      </c>
    </row>
    <row r="400" spans="1:3" x14ac:dyDescent="0.25">
      <c r="A400">
        <f t="shared" si="6"/>
        <v>8</v>
      </c>
      <c r="B400" s="120" t="s">
        <v>685</v>
      </c>
      <c r="C400" s="121" t="s">
        <v>686</v>
      </c>
    </row>
    <row r="401" spans="1:3" hidden="1" x14ac:dyDescent="0.25">
      <c r="A401">
        <f t="shared" si="6"/>
        <v>7</v>
      </c>
      <c r="B401" s="120" t="s">
        <v>3247</v>
      </c>
      <c r="C401" s="132" t="s">
        <v>688</v>
      </c>
    </row>
    <row r="402" spans="1:3" x14ac:dyDescent="0.25">
      <c r="A402">
        <f t="shared" si="6"/>
        <v>8</v>
      </c>
      <c r="B402" s="120" t="s">
        <v>687</v>
      </c>
      <c r="C402" s="121" t="s">
        <v>688</v>
      </c>
    </row>
    <row r="403" spans="1:3" hidden="1" x14ac:dyDescent="0.25">
      <c r="A403">
        <f t="shared" si="6"/>
        <v>7</v>
      </c>
      <c r="B403" s="120" t="s">
        <v>3248</v>
      </c>
      <c r="C403" s="132" t="s">
        <v>690</v>
      </c>
    </row>
    <row r="404" spans="1:3" x14ac:dyDescent="0.25">
      <c r="A404">
        <f t="shared" si="6"/>
        <v>8</v>
      </c>
      <c r="B404" s="120" t="s">
        <v>689</v>
      </c>
      <c r="C404" s="121" t="s">
        <v>690</v>
      </c>
    </row>
    <row r="405" spans="1:3" ht="30" hidden="1" x14ac:dyDescent="0.25">
      <c r="A405">
        <f t="shared" si="6"/>
        <v>2</v>
      </c>
      <c r="B405" s="127" t="s">
        <v>3249</v>
      </c>
      <c r="C405" s="128" t="s">
        <v>3250</v>
      </c>
    </row>
    <row r="406" spans="1:3" ht="24" hidden="1" x14ac:dyDescent="0.25">
      <c r="A406">
        <f t="shared" si="6"/>
        <v>4</v>
      </c>
      <c r="B406" s="129" t="s">
        <v>3251</v>
      </c>
      <c r="C406" s="130" t="s">
        <v>3252</v>
      </c>
    </row>
    <row r="407" spans="1:3" hidden="1" x14ac:dyDescent="0.25">
      <c r="A407">
        <f t="shared" si="6"/>
        <v>5</v>
      </c>
      <c r="B407" s="129" t="s">
        <v>3253</v>
      </c>
      <c r="C407" s="131" t="s">
        <v>3254</v>
      </c>
    </row>
    <row r="408" spans="1:3" hidden="1" x14ac:dyDescent="0.25">
      <c r="A408">
        <f t="shared" si="6"/>
        <v>7</v>
      </c>
      <c r="B408" s="120" t="s">
        <v>3255</v>
      </c>
      <c r="C408" s="132" t="s">
        <v>692</v>
      </c>
    </row>
    <row r="409" spans="1:3" x14ac:dyDescent="0.25">
      <c r="A409">
        <f t="shared" si="6"/>
        <v>8</v>
      </c>
      <c r="B409" s="120" t="s">
        <v>691</v>
      </c>
      <c r="C409" s="121" t="s">
        <v>692</v>
      </c>
    </row>
    <row r="410" spans="1:3" hidden="1" x14ac:dyDescent="0.25">
      <c r="A410">
        <f t="shared" si="6"/>
        <v>5</v>
      </c>
      <c r="B410" s="129" t="s">
        <v>3256</v>
      </c>
      <c r="C410" s="131" t="s">
        <v>3257</v>
      </c>
    </row>
    <row r="411" spans="1:3" hidden="1" x14ac:dyDescent="0.25">
      <c r="A411">
        <f t="shared" si="6"/>
        <v>7</v>
      </c>
      <c r="B411" s="120" t="s">
        <v>3258</v>
      </c>
      <c r="C411" s="132" t="s">
        <v>694</v>
      </c>
    </row>
    <row r="412" spans="1:3" x14ac:dyDescent="0.25">
      <c r="A412">
        <f t="shared" si="6"/>
        <v>8</v>
      </c>
      <c r="B412" s="120" t="s">
        <v>693</v>
      </c>
      <c r="C412" s="121" t="s">
        <v>694</v>
      </c>
    </row>
    <row r="413" spans="1:3" hidden="1" x14ac:dyDescent="0.25">
      <c r="A413">
        <f t="shared" si="6"/>
        <v>5</v>
      </c>
      <c r="B413" s="129" t="s">
        <v>3259</v>
      </c>
      <c r="C413" s="131" t="s">
        <v>3260</v>
      </c>
    </row>
    <row r="414" spans="1:3" hidden="1" x14ac:dyDescent="0.25">
      <c r="A414">
        <f t="shared" si="6"/>
        <v>7</v>
      </c>
      <c r="B414" s="120" t="s">
        <v>3261</v>
      </c>
      <c r="C414" s="132" t="s">
        <v>696</v>
      </c>
    </row>
    <row r="415" spans="1:3" x14ac:dyDescent="0.25">
      <c r="A415">
        <f t="shared" si="6"/>
        <v>8</v>
      </c>
      <c r="B415" s="120" t="s">
        <v>695</v>
      </c>
      <c r="C415" s="121" t="s">
        <v>696</v>
      </c>
    </row>
    <row r="416" spans="1:3" hidden="1" x14ac:dyDescent="0.25">
      <c r="A416">
        <f t="shared" si="6"/>
        <v>7</v>
      </c>
      <c r="B416" s="120" t="s">
        <v>3262</v>
      </c>
      <c r="C416" s="132" t="s">
        <v>698</v>
      </c>
    </row>
    <row r="417" spans="1:3" x14ac:dyDescent="0.25">
      <c r="A417">
        <f t="shared" si="6"/>
        <v>8</v>
      </c>
      <c r="B417" s="120" t="s">
        <v>697</v>
      </c>
      <c r="C417" s="121" t="s">
        <v>698</v>
      </c>
    </row>
    <row r="418" spans="1:3" hidden="1" x14ac:dyDescent="0.25">
      <c r="A418">
        <f t="shared" si="6"/>
        <v>5</v>
      </c>
      <c r="B418" s="129" t="s">
        <v>3263</v>
      </c>
      <c r="C418" s="131" t="s">
        <v>3264</v>
      </c>
    </row>
    <row r="419" spans="1:3" hidden="1" x14ac:dyDescent="0.25">
      <c r="A419">
        <f t="shared" si="6"/>
        <v>7</v>
      </c>
      <c r="B419" s="120" t="s">
        <v>3265</v>
      </c>
      <c r="C419" s="132" t="s">
        <v>700</v>
      </c>
    </row>
    <row r="420" spans="1:3" x14ac:dyDescent="0.25">
      <c r="A420">
        <f t="shared" si="6"/>
        <v>8</v>
      </c>
      <c r="B420" s="120" t="s">
        <v>699</v>
      </c>
      <c r="C420" s="121" t="s">
        <v>700</v>
      </c>
    </row>
    <row r="421" spans="1:3" hidden="1" x14ac:dyDescent="0.25">
      <c r="A421">
        <f t="shared" si="6"/>
        <v>5</v>
      </c>
      <c r="B421" s="129" t="s">
        <v>3266</v>
      </c>
      <c r="C421" s="131" t="s">
        <v>3267</v>
      </c>
    </row>
    <row r="422" spans="1:3" hidden="1" x14ac:dyDescent="0.25">
      <c r="A422">
        <f t="shared" si="6"/>
        <v>7</v>
      </c>
      <c r="B422" s="120" t="s">
        <v>3268</v>
      </c>
      <c r="C422" s="132" t="s">
        <v>702</v>
      </c>
    </row>
    <row r="423" spans="1:3" x14ac:dyDescent="0.25">
      <c r="A423">
        <f t="shared" si="6"/>
        <v>8</v>
      </c>
      <c r="B423" s="120" t="s">
        <v>701</v>
      </c>
      <c r="C423" s="121" t="s">
        <v>702</v>
      </c>
    </row>
    <row r="424" spans="1:3" hidden="1" x14ac:dyDescent="0.25">
      <c r="A424">
        <f t="shared" si="6"/>
        <v>7</v>
      </c>
      <c r="B424" s="120" t="s">
        <v>3269</v>
      </c>
      <c r="C424" s="132" t="s">
        <v>3270</v>
      </c>
    </row>
    <row r="425" spans="1:3" x14ac:dyDescent="0.25">
      <c r="A425">
        <f t="shared" si="6"/>
        <v>8</v>
      </c>
      <c r="B425" s="120" t="s">
        <v>703</v>
      </c>
      <c r="C425" s="121" t="s">
        <v>704</v>
      </c>
    </row>
    <row r="426" spans="1:3" x14ac:dyDescent="0.25">
      <c r="A426">
        <f t="shared" si="6"/>
        <v>8</v>
      </c>
      <c r="B426" s="120" t="s">
        <v>705</v>
      </c>
      <c r="C426" s="121" t="s">
        <v>706</v>
      </c>
    </row>
    <row r="427" spans="1:3" hidden="1" x14ac:dyDescent="0.25">
      <c r="A427">
        <f t="shared" si="6"/>
        <v>4</v>
      </c>
      <c r="B427" s="129" t="s">
        <v>3271</v>
      </c>
      <c r="C427" s="130" t="s">
        <v>3272</v>
      </c>
    </row>
    <row r="428" spans="1:3" hidden="1" x14ac:dyDescent="0.25">
      <c r="A428">
        <f t="shared" si="6"/>
        <v>5</v>
      </c>
      <c r="B428" s="129" t="s">
        <v>3273</v>
      </c>
      <c r="C428" s="131" t="s">
        <v>708</v>
      </c>
    </row>
    <row r="429" spans="1:3" hidden="1" x14ac:dyDescent="0.25">
      <c r="A429">
        <f t="shared" si="6"/>
        <v>7</v>
      </c>
      <c r="B429" s="120" t="s">
        <v>3274</v>
      </c>
      <c r="C429" s="132" t="s">
        <v>708</v>
      </c>
    </row>
    <row r="430" spans="1:3" x14ac:dyDescent="0.25">
      <c r="A430">
        <f t="shared" si="6"/>
        <v>8</v>
      </c>
      <c r="B430" s="120" t="s">
        <v>707</v>
      </c>
      <c r="C430" s="121" t="s">
        <v>708</v>
      </c>
    </row>
    <row r="431" spans="1:3" hidden="1" x14ac:dyDescent="0.25">
      <c r="A431">
        <f t="shared" si="6"/>
        <v>4</v>
      </c>
      <c r="B431" s="129" t="s">
        <v>3275</v>
      </c>
      <c r="C431" s="130" t="s">
        <v>3276</v>
      </c>
    </row>
    <row r="432" spans="1:3" hidden="1" x14ac:dyDescent="0.25">
      <c r="A432">
        <f t="shared" si="6"/>
        <v>5</v>
      </c>
      <c r="B432" s="129" t="s">
        <v>3277</v>
      </c>
      <c r="C432" s="131" t="s">
        <v>710</v>
      </c>
    </row>
    <row r="433" spans="1:3" hidden="1" x14ac:dyDescent="0.25">
      <c r="A433">
        <f t="shared" si="6"/>
        <v>7</v>
      </c>
      <c r="B433" s="120" t="s">
        <v>3278</v>
      </c>
      <c r="C433" s="132" t="s">
        <v>710</v>
      </c>
    </row>
    <row r="434" spans="1:3" x14ac:dyDescent="0.25">
      <c r="A434">
        <f t="shared" si="6"/>
        <v>8</v>
      </c>
      <c r="B434" s="120" t="s">
        <v>709</v>
      </c>
      <c r="C434" s="121" t="s">
        <v>710</v>
      </c>
    </row>
    <row r="435" spans="1:3" hidden="1" x14ac:dyDescent="0.25">
      <c r="A435">
        <f t="shared" si="6"/>
        <v>5</v>
      </c>
      <c r="B435" s="129" t="s">
        <v>3279</v>
      </c>
      <c r="C435" s="131" t="s">
        <v>3280</v>
      </c>
    </row>
    <row r="436" spans="1:3" hidden="1" x14ac:dyDescent="0.25">
      <c r="A436">
        <f t="shared" si="6"/>
        <v>7</v>
      </c>
      <c r="B436" s="120" t="s">
        <v>3281</v>
      </c>
      <c r="C436" s="132" t="s">
        <v>712</v>
      </c>
    </row>
    <row r="437" spans="1:3" x14ac:dyDescent="0.25">
      <c r="A437">
        <f t="shared" si="6"/>
        <v>8</v>
      </c>
      <c r="B437" s="120" t="s">
        <v>711</v>
      </c>
      <c r="C437" s="121" t="s">
        <v>712</v>
      </c>
    </row>
    <row r="438" spans="1:3" hidden="1" x14ac:dyDescent="0.25">
      <c r="A438">
        <f t="shared" si="6"/>
        <v>2</v>
      </c>
      <c r="B438" s="127" t="s">
        <v>3282</v>
      </c>
      <c r="C438" s="128" t="s">
        <v>3283</v>
      </c>
    </row>
    <row r="439" spans="1:3" ht="24" hidden="1" x14ac:dyDescent="0.25">
      <c r="A439">
        <f t="shared" si="6"/>
        <v>4</v>
      </c>
      <c r="B439" s="129" t="s">
        <v>3284</v>
      </c>
      <c r="C439" s="130" t="s">
        <v>3285</v>
      </c>
    </row>
    <row r="440" spans="1:3" hidden="1" x14ac:dyDescent="0.25">
      <c r="A440">
        <f t="shared" si="6"/>
        <v>5</v>
      </c>
      <c r="B440" s="129" t="s">
        <v>3286</v>
      </c>
      <c r="C440" s="131" t="s">
        <v>3287</v>
      </c>
    </row>
    <row r="441" spans="1:3" hidden="1" x14ac:dyDescent="0.25">
      <c r="A441">
        <f t="shared" si="6"/>
        <v>7</v>
      </c>
      <c r="B441" s="120" t="s">
        <v>3288</v>
      </c>
      <c r="C441" s="132" t="s">
        <v>714</v>
      </c>
    </row>
    <row r="442" spans="1:3" x14ac:dyDescent="0.25">
      <c r="A442">
        <f t="shared" si="6"/>
        <v>8</v>
      </c>
      <c r="B442" s="120" t="s">
        <v>713</v>
      </c>
      <c r="C442" s="121" t="s">
        <v>714</v>
      </c>
    </row>
    <row r="443" spans="1:3" hidden="1" x14ac:dyDescent="0.25">
      <c r="A443">
        <f t="shared" si="6"/>
        <v>5</v>
      </c>
      <c r="B443" s="129" t="s">
        <v>3289</v>
      </c>
      <c r="C443" s="131" t="s">
        <v>3290</v>
      </c>
    </row>
    <row r="444" spans="1:3" hidden="1" x14ac:dyDescent="0.25">
      <c r="A444">
        <f t="shared" si="6"/>
        <v>7</v>
      </c>
      <c r="B444" s="120" t="s">
        <v>3291</v>
      </c>
      <c r="C444" s="132" t="s">
        <v>3290</v>
      </c>
    </row>
    <row r="445" spans="1:3" x14ac:dyDescent="0.25">
      <c r="A445">
        <f t="shared" si="6"/>
        <v>8</v>
      </c>
      <c r="B445" s="120" t="s">
        <v>715</v>
      </c>
      <c r="C445" s="121" t="s">
        <v>716</v>
      </c>
    </row>
    <row r="446" spans="1:3" x14ac:dyDescent="0.25">
      <c r="A446">
        <f t="shared" si="6"/>
        <v>8</v>
      </c>
      <c r="B446" s="120" t="s">
        <v>717</v>
      </c>
      <c r="C446" s="121" t="s">
        <v>718</v>
      </c>
    </row>
    <row r="447" spans="1:3" hidden="1" x14ac:dyDescent="0.25">
      <c r="A447">
        <f t="shared" si="6"/>
        <v>4</v>
      </c>
      <c r="B447" s="129" t="s">
        <v>3292</v>
      </c>
      <c r="C447" s="130" t="s">
        <v>3293</v>
      </c>
    </row>
    <row r="448" spans="1:3" hidden="1" x14ac:dyDescent="0.25">
      <c r="A448">
        <f t="shared" si="6"/>
        <v>5</v>
      </c>
      <c r="B448" s="129" t="s">
        <v>3294</v>
      </c>
      <c r="C448" s="131" t="s">
        <v>720</v>
      </c>
    </row>
    <row r="449" spans="1:3" hidden="1" x14ac:dyDescent="0.25">
      <c r="A449">
        <f t="shared" si="6"/>
        <v>7</v>
      </c>
      <c r="B449" s="120" t="s">
        <v>3295</v>
      </c>
      <c r="C449" s="132" t="s">
        <v>720</v>
      </c>
    </row>
    <row r="450" spans="1:3" x14ac:dyDescent="0.25">
      <c r="A450">
        <f t="shared" ref="A450:A513" si="7">LEN(B450)</f>
        <v>8</v>
      </c>
      <c r="B450" s="120" t="s">
        <v>719</v>
      </c>
      <c r="C450" s="121" t="s">
        <v>720</v>
      </c>
    </row>
    <row r="451" spans="1:3" hidden="1" x14ac:dyDescent="0.25">
      <c r="A451">
        <f t="shared" si="7"/>
        <v>7</v>
      </c>
      <c r="B451" s="120" t="s">
        <v>3296</v>
      </c>
      <c r="C451" s="132" t="s">
        <v>722</v>
      </c>
    </row>
    <row r="452" spans="1:3" x14ac:dyDescent="0.25">
      <c r="A452">
        <f t="shared" si="7"/>
        <v>8</v>
      </c>
      <c r="B452" s="120" t="s">
        <v>721</v>
      </c>
      <c r="C452" s="121" t="s">
        <v>722</v>
      </c>
    </row>
    <row r="453" spans="1:3" ht="45" hidden="1" x14ac:dyDescent="0.25">
      <c r="A453">
        <f t="shared" si="7"/>
        <v>2</v>
      </c>
      <c r="B453" s="127" t="s">
        <v>3297</v>
      </c>
      <c r="C453" s="128" t="s">
        <v>3298</v>
      </c>
    </row>
    <row r="454" spans="1:3" hidden="1" x14ac:dyDescent="0.25">
      <c r="A454">
        <f t="shared" si="7"/>
        <v>4</v>
      </c>
      <c r="B454" s="129" t="s">
        <v>3299</v>
      </c>
      <c r="C454" s="130" t="s">
        <v>3300</v>
      </c>
    </row>
    <row r="455" spans="1:3" hidden="1" x14ac:dyDescent="0.25">
      <c r="A455">
        <f t="shared" si="7"/>
        <v>5</v>
      </c>
      <c r="B455" s="129" t="s">
        <v>3301</v>
      </c>
      <c r="C455" s="131" t="s">
        <v>724</v>
      </c>
    </row>
    <row r="456" spans="1:3" hidden="1" x14ac:dyDescent="0.25">
      <c r="A456">
        <f t="shared" si="7"/>
        <v>7</v>
      </c>
      <c r="B456" s="120" t="s">
        <v>3302</v>
      </c>
      <c r="C456" s="132" t="s">
        <v>724</v>
      </c>
    </row>
    <row r="457" spans="1:3" x14ac:dyDescent="0.25">
      <c r="A457">
        <f t="shared" si="7"/>
        <v>8</v>
      </c>
      <c r="B457" s="120" t="s">
        <v>723</v>
      </c>
      <c r="C457" s="121" t="s">
        <v>724</v>
      </c>
    </row>
    <row r="458" spans="1:3" ht="24" hidden="1" x14ac:dyDescent="0.25">
      <c r="A458">
        <f t="shared" si="7"/>
        <v>4</v>
      </c>
      <c r="B458" s="129" t="s">
        <v>3303</v>
      </c>
      <c r="C458" s="130" t="s">
        <v>3304</v>
      </c>
    </row>
    <row r="459" spans="1:3" hidden="1" x14ac:dyDescent="0.25">
      <c r="A459">
        <f t="shared" si="7"/>
        <v>5</v>
      </c>
      <c r="B459" s="129" t="s">
        <v>3305</v>
      </c>
      <c r="C459" s="131" t="s">
        <v>726</v>
      </c>
    </row>
    <row r="460" spans="1:3" hidden="1" x14ac:dyDescent="0.25">
      <c r="A460">
        <f t="shared" si="7"/>
        <v>7</v>
      </c>
      <c r="B460" s="120" t="s">
        <v>3306</v>
      </c>
      <c r="C460" s="132" t="s">
        <v>726</v>
      </c>
    </row>
    <row r="461" spans="1:3" x14ac:dyDescent="0.25">
      <c r="A461">
        <f t="shared" si="7"/>
        <v>8</v>
      </c>
      <c r="B461" s="120" t="s">
        <v>725</v>
      </c>
      <c r="C461" s="121" t="s">
        <v>726</v>
      </c>
    </row>
    <row r="462" spans="1:3" hidden="1" x14ac:dyDescent="0.25">
      <c r="A462">
        <f t="shared" si="7"/>
        <v>5</v>
      </c>
      <c r="B462" s="129" t="s">
        <v>3307</v>
      </c>
      <c r="C462" s="131" t="s">
        <v>728</v>
      </c>
    </row>
    <row r="463" spans="1:3" hidden="1" x14ac:dyDescent="0.25">
      <c r="A463">
        <f t="shared" si="7"/>
        <v>7</v>
      </c>
      <c r="B463" s="120" t="s">
        <v>3308</v>
      </c>
      <c r="C463" s="132" t="s">
        <v>728</v>
      </c>
    </row>
    <row r="464" spans="1:3" x14ac:dyDescent="0.25">
      <c r="A464">
        <f t="shared" si="7"/>
        <v>8</v>
      </c>
      <c r="B464" s="120" t="s">
        <v>727</v>
      </c>
      <c r="C464" s="121" t="s">
        <v>728</v>
      </c>
    </row>
    <row r="465" spans="1:3" ht="25.5" hidden="1" x14ac:dyDescent="0.25">
      <c r="A465">
        <f t="shared" si="7"/>
        <v>5</v>
      </c>
      <c r="B465" s="129" t="s">
        <v>3309</v>
      </c>
      <c r="C465" s="131" t="s">
        <v>3310</v>
      </c>
    </row>
    <row r="466" spans="1:3" hidden="1" x14ac:dyDescent="0.25">
      <c r="A466">
        <f t="shared" si="7"/>
        <v>7</v>
      </c>
      <c r="B466" s="120" t="s">
        <v>3311</v>
      </c>
      <c r="C466" s="132" t="s">
        <v>730</v>
      </c>
    </row>
    <row r="467" spans="1:3" x14ac:dyDescent="0.25">
      <c r="A467">
        <f t="shared" si="7"/>
        <v>8</v>
      </c>
      <c r="B467" s="120" t="s">
        <v>729</v>
      </c>
      <c r="C467" s="121" t="s">
        <v>730</v>
      </c>
    </row>
    <row r="468" spans="1:3" hidden="1" x14ac:dyDescent="0.25">
      <c r="A468">
        <f t="shared" si="7"/>
        <v>7</v>
      </c>
      <c r="B468" s="120" t="s">
        <v>3312</v>
      </c>
      <c r="C468" s="132" t="s">
        <v>732</v>
      </c>
    </row>
    <row r="469" spans="1:3" x14ac:dyDescent="0.25">
      <c r="A469">
        <f t="shared" si="7"/>
        <v>8</v>
      </c>
      <c r="B469" s="120" t="s">
        <v>731</v>
      </c>
      <c r="C469" s="121" t="s">
        <v>732</v>
      </c>
    </row>
    <row r="470" spans="1:3" hidden="1" x14ac:dyDescent="0.25">
      <c r="A470">
        <f t="shared" si="7"/>
        <v>5</v>
      </c>
      <c r="B470" s="129" t="s">
        <v>3313</v>
      </c>
      <c r="C470" s="131" t="s">
        <v>734</v>
      </c>
    </row>
    <row r="471" spans="1:3" hidden="1" x14ac:dyDescent="0.25">
      <c r="A471">
        <f t="shared" si="7"/>
        <v>7</v>
      </c>
      <c r="B471" s="120" t="s">
        <v>3314</v>
      </c>
      <c r="C471" s="132" t="s">
        <v>734</v>
      </c>
    </row>
    <row r="472" spans="1:3" x14ac:dyDescent="0.25">
      <c r="A472">
        <f t="shared" si="7"/>
        <v>8</v>
      </c>
      <c r="B472" s="120" t="s">
        <v>733</v>
      </c>
      <c r="C472" s="121" t="s">
        <v>734</v>
      </c>
    </row>
    <row r="473" spans="1:3" ht="25.5" hidden="1" x14ac:dyDescent="0.25">
      <c r="A473">
        <f t="shared" si="7"/>
        <v>5</v>
      </c>
      <c r="B473" s="129" t="s">
        <v>3315</v>
      </c>
      <c r="C473" s="131" t="s">
        <v>3316</v>
      </c>
    </row>
    <row r="474" spans="1:3" hidden="1" x14ac:dyDescent="0.25">
      <c r="A474">
        <f t="shared" si="7"/>
        <v>7</v>
      </c>
      <c r="B474" s="120" t="s">
        <v>3317</v>
      </c>
      <c r="C474" s="132" t="s">
        <v>3318</v>
      </c>
    </row>
    <row r="475" spans="1:3" x14ac:dyDescent="0.25">
      <c r="A475">
        <f t="shared" si="7"/>
        <v>8</v>
      </c>
      <c r="B475" s="120" t="s">
        <v>735</v>
      </c>
      <c r="C475" s="121" t="s">
        <v>736</v>
      </c>
    </row>
    <row r="476" spans="1:3" x14ac:dyDescent="0.25">
      <c r="A476">
        <f t="shared" si="7"/>
        <v>8</v>
      </c>
      <c r="B476" s="120" t="s">
        <v>737</v>
      </c>
      <c r="C476" s="121" t="s">
        <v>738</v>
      </c>
    </row>
    <row r="477" spans="1:3" x14ac:dyDescent="0.25">
      <c r="A477">
        <f t="shared" si="7"/>
        <v>8</v>
      </c>
      <c r="B477" s="120" t="s">
        <v>739</v>
      </c>
      <c r="C477" s="121" t="s">
        <v>740</v>
      </c>
    </row>
    <row r="478" spans="1:3" hidden="1" x14ac:dyDescent="0.25">
      <c r="A478">
        <f t="shared" si="7"/>
        <v>7</v>
      </c>
      <c r="B478" s="120" t="s">
        <v>3319</v>
      </c>
      <c r="C478" s="132" t="s">
        <v>742</v>
      </c>
    </row>
    <row r="479" spans="1:3" x14ac:dyDescent="0.25">
      <c r="A479">
        <f t="shared" si="7"/>
        <v>8</v>
      </c>
      <c r="B479" s="120" t="s">
        <v>741</v>
      </c>
      <c r="C479" s="121" t="s">
        <v>742</v>
      </c>
    </row>
    <row r="480" spans="1:3" hidden="1" x14ac:dyDescent="0.25">
      <c r="A480">
        <f t="shared" si="7"/>
        <v>7</v>
      </c>
      <c r="B480" s="120" t="s">
        <v>3320</v>
      </c>
      <c r="C480" s="132" t="s">
        <v>744</v>
      </c>
    </row>
    <row r="481" spans="1:3" x14ac:dyDescent="0.25">
      <c r="A481">
        <f t="shared" si="7"/>
        <v>8</v>
      </c>
      <c r="B481" s="120" t="s">
        <v>743</v>
      </c>
      <c r="C481" s="121" t="s">
        <v>744</v>
      </c>
    </row>
    <row r="482" spans="1:3" hidden="1" x14ac:dyDescent="0.25">
      <c r="A482">
        <f t="shared" si="7"/>
        <v>7</v>
      </c>
      <c r="B482" s="120" t="s">
        <v>3321</v>
      </c>
      <c r="C482" s="132" t="s">
        <v>746</v>
      </c>
    </row>
    <row r="483" spans="1:3" x14ac:dyDescent="0.25">
      <c r="A483">
        <f t="shared" si="7"/>
        <v>8</v>
      </c>
      <c r="B483" s="120" t="s">
        <v>745</v>
      </c>
      <c r="C483" s="121" t="s">
        <v>746</v>
      </c>
    </row>
    <row r="484" spans="1:3" hidden="1" x14ac:dyDescent="0.25">
      <c r="A484">
        <f t="shared" si="7"/>
        <v>2</v>
      </c>
      <c r="B484" s="127" t="s">
        <v>3322</v>
      </c>
      <c r="C484" s="128" t="s">
        <v>3323</v>
      </c>
    </row>
    <row r="485" spans="1:3" hidden="1" x14ac:dyDescent="0.25">
      <c r="A485">
        <f t="shared" si="7"/>
        <v>4</v>
      </c>
      <c r="B485" s="129" t="s">
        <v>3324</v>
      </c>
      <c r="C485" s="130" t="s">
        <v>3325</v>
      </c>
    </row>
    <row r="486" spans="1:3" hidden="1" x14ac:dyDescent="0.25">
      <c r="A486">
        <f t="shared" si="7"/>
        <v>5</v>
      </c>
      <c r="B486" s="129" t="s">
        <v>3326</v>
      </c>
      <c r="C486" s="131" t="s">
        <v>748</v>
      </c>
    </row>
    <row r="487" spans="1:3" hidden="1" x14ac:dyDescent="0.25">
      <c r="A487">
        <f t="shared" si="7"/>
        <v>7</v>
      </c>
      <c r="B487" s="120" t="s">
        <v>3327</v>
      </c>
      <c r="C487" s="132" t="s">
        <v>748</v>
      </c>
    </row>
    <row r="488" spans="1:3" x14ac:dyDescent="0.25">
      <c r="A488">
        <f t="shared" si="7"/>
        <v>8</v>
      </c>
      <c r="B488" s="120" t="s">
        <v>747</v>
      </c>
      <c r="C488" s="121" t="s">
        <v>748</v>
      </c>
    </row>
    <row r="489" spans="1:3" hidden="1" x14ac:dyDescent="0.25">
      <c r="A489">
        <f t="shared" si="7"/>
        <v>5</v>
      </c>
      <c r="B489" s="129" t="s">
        <v>3328</v>
      </c>
      <c r="C489" s="131" t="s">
        <v>750</v>
      </c>
    </row>
    <row r="490" spans="1:3" hidden="1" x14ac:dyDescent="0.25">
      <c r="A490">
        <f t="shared" si="7"/>
        <v>7</v>
      </c>
      <c r="B490" s="120" t="s">
        <v>3329</v>
      </c>
      <c r="C490" s="132" t="s">
        <v>750</v>
      </c>
    </row>
    <row r="491" spans="1:3" x14ac:dyDescent="0.25">
      <c r="A491">
        <f t="shared" si="7"/>
        <v>8</v>
      </c>
      <c r="B491" s="120" t="s">
        <v>749</v>
      </c>
      <c r="C491" s="121" t="s">
        <v>750</v>
      </c>
    </row>
    <row r="492" spans="1:3" hidden="1" x14ac:dyDescent="0.25">
      <c r="A492">
        <f t="shared" si="7"/>
        <v>4</v>
      </c>
      <c r="B492" s="129" t="s">
        <v>3330</v>
      </c>
      <c r="C492" s="130" t="s">
        <v>3331</v>
      </c>
    </row>
    <row r="493" spans="1:3" hidden="1" x14ac:dyDescent="0.25">
      <c r="A493">
        <f t="shared" si="7"/>
        <v>5</v>
      </c>
      <c r="B493" s="129" t="s">
        <v>3332</v>
      </c>
      <c r="C493" s="131" t="s">
        <v>3333</v>
      </c>
    </row>
    <row r="494" spans="1:3" ht="28.5" hidden="1" x14ac:dyDescent="0.25">
      <c r="A494">
        <f t="shared" si="7"/>
        <v>7</v>
      </c>
      <c r="B494" s="120" t="s">
        <v>3334</v>
      </c>
      <c r="C494" s="132" t="s">
        <v>752</v>
      </c>
    </row>
    <row r="495" spans="1:3" ht="30" x14ac:dyDescent="0.25">
      <c r="A495">
        <f t="shared" si="7"/>
        <v>8</v>
      </c>
      <c r="B495" s="120" t="s">
        <v>751</v>
      </c>
      <c r="C495" s="121" t="s">
        <v>752</v>
      </c>
    </row>
    <row r="496" spans="1:3" ht="25.5" hidden="1" x14ac:dyDescent="0.25">
      <c r="A496">
        <f t="shared" si="7"/>
        <v>5</v>
      </c>
      <c r="B496" s="129" t="s">
        <v>3335</v>
      </c>
      <c r="C496" s="131" t="s">
        <v>754</v>
      </c>
    </row>
    <row r="497" spans="1:3" ht="28.5" hidden="1" x14ac:dyDescent="0.25">
      <c r="A497">
        <f t="shared" si="7"/>
        <v>7</v>
      </c>
      <c r="B497" s="120" t="s">
        <v>3336</v>
      </c>
      <c r="C497" s="132" t="s">
        <v>754</v>
      </c>
    </row>
    <row r="498" spans="1:3" ht="30" x14ac:dyDescent="0.25">
      <c r="A498">
        <f t="shared" si="7"/>
        <v>8</v>
      </c>
      <c r="B498" s="120" t="s">
        <v>753</v>
      </c>
      <c r="C498" s="121" t="s">
        <v>754</v>
      </c>
    </row>
    <row r="499" spans="1:3" hidden="1" x14ac:dyDescent="0.25">
      <c r="A499">
        <f t="shared" si="7"/>
        <v>5</v>
      </c>
      <c r="B499" s="129" t="s">
        <v>3337</v>
      </c>
      <c r="C499" s="131" t="s">
        <v>3338</v>
      </c>
    </row>
    <row r="500" spans="1:3" hidden="1" x14ac:dyDescent="0.25">
      <c r="A500">
        <f t="shared" si="7"/>
        <v>7</v>
      </c>
      <c r="B500" s="120" t="s">
        <v>3339</v>
      </c>
      <c r="C500" s="132" t="s">
        <v>3338</v>
      </c>
    </row>
    <row r="501" spans="1:3" ht="30" x14ac:dyDescent="0.25">
      <c r="A501">
        <f t="shared" si="7"/>
        <v>8</v>
      </c>
      <c r="B501" s="120" t="s">
        <v>755</v>
      </c>
      <c r="C501" s="121" t="s">
        <v>756</v>
      </c>
    </row>
    <row r="502" spans="1:3" x14ac:dyDescent="0.25">
      <c r="A502">
        <f t="shared" si="7"/>
        <v>8</v>
      </c>
      <c r="B502" s="120" t="s">
        <v>757</v>
      </c>
      <c r="C502" s="121" t="s">
        <v>758</v>
      </c>
    </row>
    <row r="503" spans="1:3" hidden="1" x14ac:dyDescent="0.25">
      <c r="A503">
        <f t="shared" si="7"/>
        <v>5</v>
      </c>
      <c r="B503" s="129" t="s">
        <v>3340</v>
      </c>
      <c r="C503" s="131" t="s">
        <v>760</v>
      </c>
    </row>
    <row r="504" spans="1:3" hidden="1" x14ac:dyDescent="0.25">
      <c r="A504">
        <f t="shared" si="7"/>
        <v>7</v>
      </c>
      <c r="B504" s="120" t="s">
        <v>3341</v>
      </c>
      <c r="C504" s="132" t="s">
        <v>760</v>
      </c>
    </row>
    <row r="505" spans="1:3" x14ac:dyDescent="0.25">
      <c r="A505">
        <f t="shared" si="7"/>
        <v>8</v>
      </c>
      <c r="B505" s="120" t="s">
        <v>759</v>
      </c>
      <c r="C505" s="121" t="s">
        <v>760</v>
      </c>
    </row>
    <row r="506" spans="1:3" hidden="1" x14ac:dyDescent="0.25">
      <c r="A506">
        <f t="shared" si="7"/>
        <v>5</v>
      </c>
      <c r="B506" s="129" t="s">
        <v>3342</v>
      </c>
      <c r="C506" s="131" t="s">
        <v>762</v>
      </c>
    </row>
    <row r="507" spans="1:3" hidden="1" x14ac:dyDescent="0.25">
      <c r="A507">
        <f t="shared" si="7"/>
        <v>7</v>
      </c>
      <c r="B507" s="120" t="s">
        <v>3343</v>
      </c>
      <c r="C507" s="132" t="s">
        <v>762</v>
      </c>
    </row>
    <row r="508" spans="1:3" x14ac:dyDescent="0.25">
      <c r="A508">
        <f t="shared" si="7"/>
        <v>8</v>
      </c>
      <c r="B508" s="120" t="s">
        <v>761</v>
      </c>
      <c r="C508" s="121" t="s">
        <v>762</v>
      </c>
    </row>
    <row r="509" spans="1:3" hidden="1" x14ac:dyDescent="0.25">
      <c r="A509">
        <f t="shared" si="7"/>
        <v>2</v>
      </c>
      <c r="B509" s="127" t="s">
        <v>3344</v>
      </c>
      <c r="C509" s="128" t="s">
        <v>3345</v>
      </c>
    </row>
    <row r="510" spans="1:3" hidden="1" x14ac:dyDescent="0.25">
      <c r="A510">
        <f t="shared" si="7"/>
        <v>4</v>
      </c>
      <c r="B510" s="129" t="s">
        <v>3346</v>
      </c>
      <c r="C510" s="130" t="s">
        <v>3347</v>
      </c>
    </row>
    <row r="511" spans="1:3" hidden="1" x14ac:dyDescent="0.25">
      <c r="A511">
        <f t="shared" si="7"/>
        <v>5</v>
      </c>
      <c r="B511" s="129" t="s">
        <v>3348</v>
      </c>
      <c r="C511" s="131" t="s">
        <v>764</v>
      </c>
    </row>
    <row r="512" spans="1:3" hidden="1" x14ac:dyDescent="0.25">
      <c r="A512">
        <f t="shared" si="7"/>
        <v>7</v>
      </c>
      <c r="B512" s="120" t="s">
        <v>3349</v>
      </c>
      <c r="C512" s="132" t="s">
        <v>764</v>
      </c>
    </row>
    <row r="513" spans="1:3" x14ac:dyDescent="0.25">
      <c r="A513">
        <f t="shared" si="7"/>
        <v>8</v>
      </c>
      <c r="B513" s="120" t="s">
        <v>763</v>
      </c>
      <c r="C513" s="121" t="s">
        <v>764</v>
      </c>
    </row>
    <row r="514" spans="1:3" hidden="1" x14ac:dyDescent="0.25">
      <c r="A514">
        <f t="shared" ref="A514:A577" si="8">LEN(B514)</f>
        <v>5</v>
      </c>
      <c r="B514" s="129" t="s">
        <v>3350</v>
      </c>
      <c r="C514" s="131" t="s">
        <v>766</v>
      </c>
    </row>
    <row r="515" spans="1:3" hidden="1" x14ac:dyDescent="0.25">
      <c r="A515">
        <f t="shared" si="8"/>
        <v>7</v>
      </c>
      <c r="B515" s="120" t="s">
        <v>3351</v>
      </c>
      <c r="C515" s="132" t="s">
        <v>766</v>
      </c>
    </row>
    <row r="516" spans="1:3" x14ac:dyDescent="0.25">
      <c r="A516">
        <f t="shared" si="8"/>
        <v>8</v>
      </c>
      <c r="B516" s="120" t="s">
        <v>765</v>
      </c>
      <c r="C516" s="121" t="s">
        <v>766</v>
      </c>
    </row>
    <row r="517" spans="1:3" hidden="1" x14ac:dyDescent="0.25">
      <c r="A517">
        <f t="shared" si="8"/>
        <v>5</v>
      </c>
      <c r="B517" s="129" t="s">
        <v>3352</v>
      </c>
      <c r="C517" s="131" t="s">
        <v>768</v>
      </c>
    </row>
    <row r="518" spans="1:3" hidden="1" x14ac:dyDescent="0.25">
      <c r="A518">
        <f t="shared" si="8"/>
        <v>7</v>
      </c>
      <c r="B518" s="120" t="s">
        <v>3353</v>
      </c>
      <c r="C518" s="132" t="s">
        <v>768</v>
      </c>
    </row>
    <row r="519" spans="1:3" x14ac:dyDescent="0.25">
      <c r="A519">
        <f t="shared" si="8"/>
        <v>8</v>
      </c>
      <c r="B519" s="120" t="s">
        <v>767</v>
      </c>
      <c r="C519" s="121" t="s">
        <v>768</v>
      </c>
    </row>
    <row r="520" spans="1:3" hidden="1" x14ac:dyDescent="0.25">
      <c r="A520">
        <f t="shared" si="8"/>
        <v>5</v>
      </c>
      <c r="B520" s="129" t="s">
        <v>3354</v>
      </c>
      <c r="C520" s="131" t="s">
        <v>770</v>
      </c>
    </row>
    <row r="521" spans="1:3" hidden="1" x14ac:dyDescent="0.25">
      <c r="A521">
        <f t="shared" si="8"/>
        <v>7</v>
      </c>
      <c r="B521" s="120" t="s">
        <v>3355</v>
      </c>
      <c r="C521" s="132" t="s">
        <v>770</v>
      </c>
    </row>
    <row r="522" spans="1:3" x14ac:dyDescent="0.25">
      <c r="A522">
        <f t="shared" si="8"/>
        <v>8</v>
      </c>
      <c r="B522" s="120" t="s">
        <v>769</v>
      </c>
      <c r="C522" s="121" t="s">
        <v>770</v>
      </c>
    </row>
    <row r="523" spans="1:3" hidden="1" x14ac:dyDescent="0.25">
      <c r="A523">
        <f t="shared" si="8"/>
        <v>4</v>
      </c>
      <c r="B523" s="129" t="s">
        <v>3356</v>
      </c>
      <c r="C523" s="130" t="s">
        <v>3357</v>
      </c>
    </row>
    <row r="524" spans="1:3" hidden="1" x14ac:dyDescent="0.25">
      <c r="A524">
        <f t="shared" si="8"/>
        <v>5</v>
      </c>
      <c r="B524" s="129" t="s">
        <v>3358</v>
      </c>
      <c r="C524" s="131" t="s">
        <v>772</v>
      </c>
    </row>
    <row r="525" spans="1:3" hidden="1" x14ac:dyDescent="0.25">
      <c r="A525">
        <f t="shared" si="8"/>
        <v>7</v>
      </c>
      <c r="B525" s="120" t="s">
        <v>3359</v>
      </c>
      <c r="C525" s="132" t="s">
        <v>772</v>
      </c>
    </row>
    <row r="526" spans="1:3" x14ac:dyDescent="0.25">
      <c r="A526">
        <f t="shared" si="8"/>
        <v>8</v>
      </c>
      <c r="B526" s="120" t="s">
        <v>771</v>
      </c>
      <c r="C526" s="121" t="s">
        <v>772</v>
      </c>
    </row>
    <row r="527" spans="1:3" ht="30" hidden="1" x14ac:dyDescent="0.25">
      <c r="A527">
        <f t="shared" si="8"/>
        <v>2</v>
      </c>
      <c r="B527" s="127" t="s">
        <v>3360</v>
      </c>
      <c r="C527" s="128" t="s">
        <v>3361</v>
      </c>
    </row>
    <row r="528" spans="1:3" hidden="1" x14ac:dyDescent="0.25">
      <c r="A528">
        <f t="shared" si="8"/>
        <v>4</v>
      </c>
      <c r="B528" s="129" t="s">
        <v>3362</v>
      </c>
      <c r="C528" s="130" t="s">
        <v>3363</v>
      </c>
    </row>
    <row r="529" spans="1:3" hidden="1" x14ac:dyDescent="0.25">
      <c r="A529">
        <f t="shared" si="8"/>
        <v>5</v>
      </c>
      <c r="B529" s="129" t="s">
        <v>3364</v>
      </c>
      <c r="C529" s="131" t="s">
        <v>3365</v>
      </c>
    </row>
    <row r="530" spans="1:3" hidden="1" x14ac:dyDescent="0.25">
      <c r="A530">
        <f t="shared" si="8"/>
        <v>7</v>
      </c>
      <c r="B530" s="120" t="s">
        <v>3366</v>
      </c>
      <c r="C530" s="132" t="s">
        <v>3365</v>
      </c>
    </row>
    <row r="531" spans="1:3" x14ac:dyDescent="0.25">
      <c r="A531">
        <f t="shared" si="8"/>
        <v>8</v>
      </c>
      <c r="B531" s="120" t="s">
        <v>773</v>
      </c>
      <c r="C531" s="121" t="s">
        <v>774</v>
      </c>
    </row>
    <row r="532" spans="1:3" x14ac:dyDescent="0.25">
      <c r="A532">
        <f t="shared" si="8"/>
        <v>8</v>
      </c>
      <c r="B532" s="120" t="s">
        <v>775</v>
      </c>
      <c r="C532" s="121" t="s">
        <v>776</v>
      </c>
    </row>
    <row r="533" spans="1:3" hidden="1" x14ac:dyDescent="0.25">
      <c r="A533">
        <f t="shared" si="8"/>
        <v>4</v>
      </c>
      <c r="B533" s="129" t="s">
        <v>3367</v>
      </c>
      <c r="C533" s="130" t="s">
        <v>3368</v>
      </c>
    </row>
    <row r="534" spans="1:3" hidden="1" x14ac:dyDescent="0.25">
      <c r="A534">
        <f t="shared" si="8"/>
        <v>5</v>
      </c>
      <c r="B534" s="129" t="s">
        <v>3369</v>
      </c>
      <c r="C534" s="131" t="s">
        <v>3370</v>
      </c>
    </row>
    <row r="535" spans="1:3" hidden="1" x14ac:dyDescent="0.25">
      <c r="A535">
        <f t="shared" si="8"/>
        <v>7</v>
      </c>
      <c r="B535" s="120" t="s">
        <v>3371</v>
      </c>
      <c r="C535" s="132" t="s">
        <v>778</v>
      </c>
    </row>
    <row r="536" spans="1:3" x14ac:dyDescent="0.25">
      <c r="A536">
        <f t="shared" si="8"/>
        <v>8</v>
      </c>
      <c r="B536" s="120" t="s">
        <v>777</v>
      </c>
      <c r="C536" s="121" t="s">
        <v>778</v>
      </c>
    </row>
    <row r="537" spans="1:3" ht="28.5" hidden="1" x14ac:dyDescent="0.25">
      <c r="A537">
        <f t="shared" si="8"/>
        <v>7</v>
      </c>
      <c r="B537" s="120" t="s">
        <v>3372</v>
      </c>
      <c r="C537" s="132" t="s">
        <v>780</v>
      </c>
    </row>
    <row r="538" spans="1:3" x14ac:dyDescent="0.25">
      <c r="A538">
        <f t="shared" si="8"/>
        <v>8</v>
      </c>
      <c r="B538" s="120" t="s">
        <v>779</v>
      </c>
      <c r="C538" s="121" t="s">
        <v>780</v>
      </c>
    </row>
    <row r="539" spans="1:3" hidden="1" x14ac:dyDescent="0.25">
      <c r="A539">
        <f t="shared" si="8"/>
        <v>7</v>
      </c>
      <c r="B539" s="120" t="s">
        <v>3373</v>
      </c>
      <c r="C539" s="132" t="s">
        <v>782</v>
      </c>
    </row>
    <row r="540" spans="1:3" x14ac:dyDescent="0.25">
      <c r="A540">
        <f t="shared" si="8"/>
        <v>8</v>
      </c>
      <c r="B540" s="120" t="s">
        <v>781</v>
      </c>
      <c r="C540" s="121" t="s">
        <v>782</v>
      </c>
    </row>
    <row r="541" spans="1:3" ht="28.5" hidden="1" x14ac:dyDescent="0.25">
      <c r="A541">
        <f t="shared" si="8"/>
        <v>7</v>
      </c>
      <c r="B541" s="120" t="s">
        <v>3374</v>
      </c>
      <c r="C541" s="132" t="s">
        <v>784</v>
      </c>
    </row>
    <row r="542" spans="1:3" x14ac:dyDescent="0.25">
      <c r="A542">
        <f t="shared" si="8"/>
        <v>8</v>
      </c>
      <c r="B542" s="120" t="s">
        <v>783</v>
      </c>
      <c r="C542" s="121" t="s">
        <v>784</v>
      </c>
    </row>
    <row r="543" spans="1:3" hidden="1" x14ac:dyDescent="0.25">
      <c r="A543">
        <f t="shared" si="8"/>
        <v>7</v>
      </c>
      <c r="B543" s="120" t="s">
        <v>3375</v>
      </c>
      <c r="C543" s="132" t="s">
        <v>786</v>
      </c>
    </row>
    <row r="544" spans="1:3" x14ac:dyDescent="0.25">
      <c r="A544">
        <f t="shared" si="8"/>
        <v>8</v>
      </c>
      <c r="B544" s="120" t="s">
        <v>785</v>
      </c>
      <c r="C544" s="121" t="s">
        <v>786</v>
      </c>
    </row>
    <row r="545" spans="1:3" hidden="1" x14ac:dyDescent="0.25">
      <c r="A545">
        <f t="shared" si="8"/>
        <v>2</v>
      </c>
      <c r="B545" s="127" t="s">
        <v>3376</v>
      </c>
      <c r="C545" s="128" t="s">
        <v>3377</v>
      </c>
    </row>
    <row r="546" spans="1:3" ht="24" hidden="1" x14ac:dyDescent="0.25">
      <c r="A546">
        <f t="shared" si="8"/>
        <v>4</v>
      </c>
      <c r="B546" s="129" t="s">
        <v>3378</v>
      </c>
      <c r="C546" s="130" t="s">
        <v>3379</v>
      </c>
    </row>
    <row r="547" spans="1:3" hidden="1" x14ac:dyDescent="0.25">
      <c r="A547">
        <f t="shared" si="8"/>
        <v>5</v>
      </c>
      <c r="B547" s="129" t="s">
        <v>3380</v>
      </c>
      <c r="C547" s="131" t="s">
        <v>788</v>
      </c>
    </row>
    <row r="548" spans="1:3" hidden="1" x14ac:dyDescent="0.25">
      <c r="A548">
        <f t="shared" si="8"/>
        <v>7</v>
      </c>
      <c r="B548" s="120" t="s">
        <v>3381</v>
      </c>
      <c r="C548" s="132" t="s">
        <v>788</v>
      </c>
    </row>
    <row r="549" spans="1:3" x14ac:dyDescent="0.25">
      <c r="A549">
        <f t="shared" si="8"/>
        <v>8</v>
      </c>
      <c r="B549" s="120" t="s">
        <v>787</v>
      </c>
      <c r="C549" s="121" t="s">
        <v>788</v>
      </c>
    </row>
    <row r="550" spans="1:3" hidden="1" x14ac:dyDescent="0.25">
      <c r="A550">
        <f t="shared" si="8"/>
        <v>5</v>
      </c>
      <c r="B550" s="129" t="s">
        <v>3382</v>
      </c>
      <c r="C550" s="131" t="s">
        <v>790</v>
      </c>
    </row>
    <row r="551" spans="1:3" hidden="1" x14ac:dyDescent="0.25">
      <c r="A551">
        <f t="shared" si="8"/>
        <v>7</v>
      </c>
      <c r="B551" s="120" t="s">
        <v>3383</v>
      </c>
      <c r="C551" s="132" t="s">
        <v>790</v>
      </c>
    </row>
    <row r="552" spans="1:3" x14ac:dyDescent="0.25">
      <c r="A552">
        <f t="shared" si="8"/>
        <v>8</v>
      </c>
      <c r="B552" s="120" t="s">
        <v>789</v>
      </c>
      <c r="C552" s="121" t="s">
        <v>790</v>
      </c>
    </row>
    <row r="553" spans="1:3" hidden="1" x14ac:dyDescent="0.25">
      <c r="A553">
        <f t="shared" si="8"/>
        <v>5</v>
      </c>
      <c r="B553" s="129" t="s">
        <v>3384</v>
      </c>
      <c r="C553" s="131" t="s">
        <v>794</v>
      </c>
    </row>
    <row r="554" spans="1:3" hidden="1" x14ac:dyDescent="0.25">
      <c r="A554">
        <f t="shared" si="8"/>
        <v>7</v>
      </c>
      <c r="B554" s="120" t="s">
        <v>3385</v>
      </c>
      <c r="C554" s="132" t="s">
        <v>794</v>
      </c>
    </row>
    <row r="555" spans="1:3" x14ac:dyDescent="0.25">
      <c r="A555">
        <f t="shared" si="8"/>
        <v>8</v>
      </c>
      <c r="B555" s="120" t="s">
        <v>791</v>
      </c>
      <c r="C555" s="121" t="s">
        <v>792</v>
      </c>
    </row>
    <row r="556" spans="1:3" x14ac:dyDescent="0.25">
      <c r="A556">
        <f t="shared" si="8"/>
        <v>8</v>
      </c>
      <c r="B556" s="120" t="s">
        <v>793</v>
      </c>
      <c r="C556" s="121" t="s">
        <v>794</v>
      </c>
    </row>
    <row r="557" spans="1:3" hidden="1" x14ac:dyDescent="0.25">
      <c r="A557">
        <f t="shared" si="8"/>
        <v>5</v>
      </c>
      <c r="B557" s="129" t="s">
        <v>3386</v>
      </c>
      <c r="C557" s="131" t="s">
        <v>3387</v>
      </c>
    </row>
    <row r="558" spans="1:3" hidden="1" x14ac:dyDescent="0.25">
      <c r="A558">
        <f t="shared" si="8"/>
        <v>7</v>
      </c>
      <c r="B558" s="120" t="s">
        <v>3388</v>
      </c>
      <c r="C558" s="132" t="s">
        <v>3387</v>
      </c>
    </row>
    <row r="559" spans="1:3" x14ac:dyDescent="0.25">
      <c r="A559">
        <f t="shared" si="8"/>
        <v>8</v>
      </c>
      <c r="B559" s="120" t="s">
        <v>795</v>
      </c>
      <c r="C559" s="121" t="s">
        <v>796</v>
      </c>
    </row>
    <row r="560" spans="1:3" x14ac:dyDescent="0.25">
      <c r="A560">
        <f t="shared" si="8"/>
        <v>8</v>
      </c>
      <c r="B560" s="120" t="s">
        <v>797</v>
      </c>
      <c r="C560" s="121" t="s">
        <v>798</v>
      </c>
    </row>
    <row r="561" spans="1:3" hidden="1" x14ac:dyDescent="0.25">
      <c r="A561">
        <f t="shared" si="8"/>
        <v>5</v>
      </c>
      <c r="B561" s="129" t="s">
        <v>3389</v>
      </c>
      <c r="C561" s="131" t="s">
        <v>3390</v>
      </c>
    </row>
    <row r="562" spans="1:3" ht="28.5" hidden="1" x14ac:dyDescent="0.25">
      <c r="A562">
        <f t="shared" si="8"/>
        <v>7</v>
      </c>
      <c r="B562" s="120" t="s">
        <v>3391</v>
      </c>
      <c r="C562" s="132" t="s">
        <v>800</v>
      </c>
    </row>
    <row r="563" spans="1:3" ht="30" x14ac:dyDescent="0.25">
      <c r="A563">
        <f t="shared" si="8"/>
        <v>8</v>
      </c>
      <c r="B563" s="120" t="s">
        <v>799</v>
      </c>
      <c r="C563" s="121" t="s">
        <v>800</v>
      </c>
    </row>
    <row r="564" spans="1:3" hidden="1" x14ac:dyDescent="0.25">
      <c r="A564">
        <f t="shared" si="8"/>
        <v>5</v>
      </c>
      <c r="B564" s="129" t="s">
        <v>3392</v>
      </c>
      <c r="C564" s="131" t="s">
        <v>802</v>
      </c>
    </row>
    <row r="565" spans="1:3" hidden="1" x14ac:dyDescent="0.25">
      <c r="A565">
        <f t="shared" si="8"/>
        <v>7</v>
      </c>
      <c r="B565" s="120" t="s">
        <v>3393</v>
      </c>
      <c r="C565" s="132" t="s">
        <v>802</v>
      </c>
    </row>
    <row r="566" spans="1:3" x14ac:dyDescent="0.25">
      <c r="A566">
        <f t="shared" si="8"/>
        <v>8</v>
      </c>
      <c r="B566" s="120" t="s">
        <v>801</v>
      </c>
      <c r="C566" s="121" t="s">
        <v>802</v>
      </c>
    </row>
    <row r="567" spans="1:3" hidden="1" x14ac:dyDescent="0.25">
      <c r="A567">
        <f t="shared" si="8"/>
        <v>5</v>
      </c>
      <c r="B567" s="129" t="s">
        <v>3394</v>
      </c>
      <c r="C567" s="131" t="s">
        <v>804</v>
      </c>
    </row>
    <row r="568" spans="1:3" hidden="1" x14ac:dyDescent="0.25">
      <c r="A568">
        <f t="shared" si="8"/>
        <v>7</v>
      </c>
      <c r="B568" s="120" t="s">
        <v>3395</v>
      </c>
      <c r="C568" s="132" t="s">
        <v>804</v>
      </c>
    </row>
    <row r="569" spans="1:3" x14ac:dyDescent="0.25">
      <c r="A569">
        <f t="shared" si="8"/>
        <v>8</v>
      </c>
      <c r="B569" s="120" t="s">
        <v>803</v>
      </c>
      <c r="C569" s="121" t="s">
        <v>804</v>
      </c>
    </row>
    <row r="570" spans="1:3" hidden="1" x14ac:dyDescent="0.25">
      <c r="A570">
        <f t="shared" si="8"/>
        <v>4</v>
      </c>
      <c r="B570" s="129" t="s">
        <v>3396</v>
      </c>
      <c r="C570" s="130" t="s">
        <v>3397</v>
      </c>
    </row>
    <row r="571" spans="1:3" hidden="1" x14ac:dyDescent="0.25">
      <c r="A571">
        <f t="shared" si="8"/>
        <v>5</v>
      </c>
      <c r="B571" s="129" t="s">
        <v>3398</v>
      </c>
      <c r="C571" s="131" t="s">
        <v>3399</v>
      </c>
    </row>
    <row r="572" spans="1:3" ht="28.5" hidden="1" x14ac:dyDescent="0.25">
      <c r="A572">
        <f t="shared" si="8"/>
        <v>7</v>
      </c>
      <c r="B572" s="120" t="s">
        <v>3400</v>
      </c>
      <c r="C572" s="132" t="s">
        <v>806</v>
      </c>
    </row>
    <row r="573" spans="1:3" ht="30" x14ac:dyDescent="0.25">
      <c r="A573">
        <f t="shared" si="8"/>
        <v>8</v>
      </c>
      <c r="B573" s="120" t="s">
        <v>805</v>
      </c>
      <c r="C573" s="121" t="s">
        <v>806</v>
      </c>
    </row>
    <row r="574" spans="1:3" ht="24" hidden="1" x14ac:dyDescent="0.25">
      <c r="A574">
        <f t="shared" si="8"/>
        <v>4</v>
      </c>
      <c r="B574" s="129" t="s">
        <v>3401</v>
      </c>
      <c r="C574" s="130" t="s">
        <v>3402</v>
      </c>
    </row>
    <row r="575" spans="1:3" ht="25.5" hidden="1" x14ac:dyDescent="0.25">
      <c r="A575">
        <f t="shared" si="8"/>
        <v>5</v>
      </c>
      <c r="B575" s="129" t="s">
        <v>3403</v>
      </c>
      <c r="C575" s="131" t="s">
        <v>808</v>
      </c>
    </row>
    <row r="576" spans="1:3" ht="28.5" hidden="1" x14ac:dyDescent="0.25">
      <c r="A576">
        <f t="shared" si="8"/>
        <v>7</v>
      </c>
      <c r="B576" s="120" t="s">
        <v>3404</v>
      </c>
      <c r="C576" s="132" t="s">
        <v>808</v>
      </c>
    </row>
    <row r="577" spans="1:3" ht="30" x14ac:dyDescent="0.25">
      <c r="A577">
        <f t="shared" si="8"/>
        <v>8</v>
      </c>
      <c r="B577" s="120" t="s">
        <v>807</v>
      </c>
      <c r="C577" s="121" t="s">
        <v>808</v>
      </c>
    </row>
    <row r="578" spans="1:3" ht="24" hidden="1" x14ac:dyDescent="0.25">
      <c r="A578">
        <f t="shared" ref="A578:A641" si="9">LEN(B578)</f>
        <v>4</v>
      </c>
      <c r="B578" s="129" t="s">
        <v>3405</v>
      </c>
      <c r="C578" s="130" t="s">
        <v>3406</v>
      </c>
    </row>
    <row r="579" spans="1:3" ht="25.5" hidden="1" x14ac:dyDescent="0.25">
      <c r="A579">
        <f t="shared" si="9"/>
        <v>5</v>
      </c>
      <c r="B579" s="129" t="s">
        <v>3407</v>
      </c>
      <c r="C579" s="131" t="s">
        <v>3408</v>
      </c>
    </row>
    <row r="580" spans="1:3" ht="28.5" hidden="1" x14ac:dyDescent="0.25">
      <c r="A580">
        <f t="shared" si="9"/>
        <v>7</v>
      </c>
      <c r="B580" s="120" t="s">
        <v>3409</v>
      </c>
      <c r="C580" s="132" t="s">
        <v>810</v>
      </c>
    </row>
    <row r="581" spans="1:3" ht="30" x14ac:dyDescent="0.25">
      <c r="A581">
        <f t="shared" si="9"/>
        <v>8</v>
      </c>
      <c r="B581" s="120" t="s">
        <v>809</v>
      </c>
      <c r="C581" s="121" t="s">
        <v>810</v>
      </c>
    </row>
    <row r="582" spans="1:3" ht="28.5" hidden="1" x14ac:dyDescent="0.25">
      <c r="A582">
        <f t="shared" si="9"/>
        <v>7</v>
      </c>
      <c r="B582" s="120" t="s">
        <v>3410</v>
      </c>
      <c r="C582" s="132" t="s">
        <v>812</v>
      </c>
    </row>
    <row r="583" spans="1:3" x14ac:dyDescent="0.25">
      <c r="A583">
        <f t="shared" si="9"/>
        <v>8</v>
      </c>
      <c r="B583" s="120" t="s">
        <v>811</v>
      </c>
      <c r="C583" s="121" t="s">
        <v>812</v>
      </c>
    </row>
    <row r="584" spans="1:3" hidden="1" x14ac:dyDescent="0.25">
      <c r="A584">
        <f t="shared" si="9"/>
        <v>5</v>
      </c>
      <c r="B584" s="129" t="s">
        <v>3411</v>
      </c>
      <c r="C584" s="131" t="s">
        <v>3412</v>
      </c>
    </row>
    <row r="585" spans="1:3" hidden="1" x14ac:dyDescent="0.25">
      <c r="A585">
        <f t="shared" si="9"/>
        <v>7</v>
      </c>
      <c r="B585" s="120" t="s">
        <v>3413</v>
      </c>
      <c r="C585" s="132" t="s">
        <v>814</v>
      </c>
    </row>
    <row r="586" spans="1:3" x14ac:dyDescent="0.25">
      <c r="A586">
        <f t="shared" si="9"/>
        <v>8</v>
      </c>
      <c r="B586" s="120" t="s">
        <v>813</v>
      </c>
      <c r="C586" s="121" t="s">
        <v>814</v>
      </c>
    </row>
    <row r="587" spans="1:3" hidden="1" x14ac:dyDescent="0.25">
      <c r="A587">
        <f t="shared" si="9"/>
        <v>4</v>
      </c>
      <c r="B587" s="129" t="s">
        <v>3414</v>
      </c>
      <c r="C587" s="130" t="s">
        <v>3415</v>
      </c>
    </row>
    <row r="588" spans="1:3" hidden="1" x14ac:dyDescent="0.25">
      <c r="A588">
        <f t="shared" si="9"/>
        <v>5</v>
      </c>
      <c r="B588" s="129" t="s">
        <v>3416</v>
      </c>
      <c r="C588" s="131" t="s">
        <v>3417</v>
      </c>
    </row>
    <row r="589" spans="1:3" hidden="1" x14ac:dyDescent="0.25">
      <c r="A589">
        <f t="shared" si="9"/>
        <v>7</v>
      </c>
      <c r="B589" s="120" t="s">
        <v>3418</v>
      </c>
      <c r="C589" s="132" t="s">
        <v>3417</v>
      </c>
    </row>
    <row r="590" spans="1:3" x14ac:dyDescent="0.25">
      <c r="A590">
        <f t="shared" si="9"/>
        <v>8</v>
      </c>
      <c r="B590" s="120" t="s">
        <v>815</v>
      </c>
      <c r="C590" s="121" t="s">
        <v>816</v>
      </c>
    </row>
    <row r="591" spans="1:3" x14ac:dyDescent="0.25">
      <c r="A591">
        <f t="shared" si="9"/>
        <v>8</v>
      </c>
      <c r="B591" s="120" t="s">
        <v>817</v>
      </c>
      <c r="C591" s="121" t="s">
        <v>818</v>
      </c>
    </row>
    <row r="592" spans="1:3" hidden="1" x14ac:dyDescent="0.25">
      <c r="A592">
        <f t="shared" si="9"/>
        <v>5</v>
      </c>
      <c r="B592" s="129" t="s">
        <v>3419</v>
      </c>
      <c r="C592" s="131" t="s">
        <v>820</v>
      </c>
    </row>
    <row r="593" spans="1:3" hidden="1" x14ac:dyDescent="0.25">
      <c r="A593">
        <f t="shared" si="9"/>
        <v>7</v>
      </c>
      <c r="B593" s="120" t="s">
        <v>3420</v>
      </c>
      <c r="C593" s="132" t="s">
        <v>820</v>
      </c>
    </row>
    <row r="594" spans="1:3" x14ac:dyDescent="0.25">
      <c r="A594">
        <f t="shared" si="9"/>
        <v>8</v>
      </c>
      <c r="B594" s="120" t="s">
        <v>819</v>
      </c>
      <c r="C594" s="121" t="s">
        <v>820</v>
      </c>
    </row>
    <row r="595" spans="1:3" hidden="1" x14ac:dyDescent="0.25">
      <c r="A595">
        <f t="shared" si="9"/>
        <v>5</v>
      </c>
      <c r="B595" s="129" t="s">
        <v>3421</v>
      </c>
      <c r="C595" s="131" t="s">
        <v>822</v>
      </c>
    </row>
    <row r="596" spans="1:3" hidden="1" x14ac:dyDescent="0.25">
      <c r="A596">
        <f t="shared" si="9"/>
        <v>7</v>
      </c>
      <c r="B596" s="120" t="s">
        <v>3422</v>
      </c>
      <c r="C596" s="132" t="s">
        <v>822</v>
      </c>
    </row>
    <row r="597" spans="1:3" x14ac:dyDescent="0.25">
      <c r="A597">
        <f t="shared" si="9"/>
        <v>8</v>
      </c>
      <c r="B597" s="120" t="s">
        <v>821</v>
      </c>
      <c r="C597" s="121" t="s">
        <v>822</v>
      </c>
    </row>
    <row r="598" spans="1:3" hidden="1" x14ac:dyDescent="0.25">
      <c r="A598">
        <f t="shared" si="9"/>
        <v>5</v>
      </c>
      <c r="B598" s="129" t="s">
        <v>3423</v>
      </c>
      <c r="C598" s="131" t="s">
        <v>3424</v>
      </c>
    </row>
    <row r="599" spans="1:3" hidden="1" x14ac:dyDescent="0.25">
      <c r="A599">
        <f t="shared" si="9"/>
        <v>7</v>
      </c>
      <c r="B599" s="120" t="s">
        <v>3425</v>
      </c>
      <c r="C599" s="132" t="s">
        <v>824</v>
      </c>
    </row>
    <row r="600" spans="1:3" x14ac:dyDescent="0.25">
      <c r="A600">
        <f t="shared" si="9"/>
        <v>8</v>
      </c>
      <c r="B600" s="120" t="s">
        <v>823</v>
      </c>
      <c r="C600" s="121" t="s">
        <v>824</v>
      </c>
    </row>
    <row r="601" spans="1:3" ht="28.5" hidden="1" x14ac:dyDescent="0.25">
      <c r="A601">
        <f t="shared" si="9"/>
        <v>7</v>
      </c>
      <c r="B601" s="120" t="s">
        <v>3426</v>
      </c>
      <c r="C601" s="132" t="s">
        <v>826</v>
      </c>
    </row>
    <row r="602" spans="1:3" ht="30" x14ac:dyDescent="0.25">
      <c r="A602">
        <f t="shared" si="9"/>
        <v>8</v>
      </c>
      <c r="B602" s="120" t="s">
        <v>825</v>
      </c>
      <c r="C602" s="121" t="s">
        <v>826</v>
      </c>
    </row>
    <row r="603" spans="1:3" hidden="1" x14ac:dyDescent="0.25">
      <c r="A603">
        <f t="shared" si="9"/>
        <v>7</v>
      </c>
      <c r="B603" s="120" t="s">
        <v>3427</v>
      </c>
      <c r="C603" s="132" t="s">
        <v>828</v>
      </c>
    </row>
    <row r="604" spans="1:3" x14ac:dyDescent="0.25">
      <c r="A604">
        <f t="shared" si="9"/>
        <v>8</v>
      </c>
      <c r="B604" s="120" t="s">
        <v>827</v>
      </c>
      <c r="C604" s="121" t="s">
        <v>828</v>
      </c>
    </row>
    <row r="605" spans="1:3" ht="28.5" hidden="1" x14ac:dyDescent="0.25">
      <c r="A605">
        <f t="shared" si="9"/>
        <v>7</v>
      </c>
      <c r="B605" s="120" t="s">
        <v>3428</v>
      </c>
      <c r="C605" s="132" t="s">
        <v>830</v>
      </c>
    </row>
    <row r="606" spans="1:3" ht="30" x14ac:dyDescent="0.25">
      <c r="A606">
        <f t="shared" si="9"/>
        <v>8</v>
      </c>
      <c r="B606" s="120" t="s">
        <v>829</v>
      </c>
      <c r="C606" s="121" t="s">
        <v>830</v>
      </c>
    </row>
    <row r="607" spans="1:3" ht="28.5" hidden="1" x14ac:dyDescent="0.25">
      <c r="A607">
        <f t="shared" si="9"/>
        <v>7</v>
      </c>
      <c r="B607" s="120" t="s">
        <v>3429</v>
      </c>
      <c r="C607" s="132" t="s">
        <v>832</v>
      </c>
    </row>
    <row r="608" spans="1:3" ht="30" x14ac:dyDescent="0.25">
      <c r="A608">
        <f t="shared" si="9"/>
        <v>8</v>
      </c>
      <c r="B608" s="120" t="s">
        <v>831</v>
      </c>
      <c r="C608" s="121" t="s">
        <v>832</v>
      </c>
    </row>
    <row r="609" spans="1:3" hidden="1" x14ac:dyDescent="0.25">
      <c r="A609">
        <f t="shared" si="9"/>
        <v>7</v>
      </c>
      <c r="B609" s="120" t="s">
        <v>3430</v>
      </c>
      <c r="C609" s="132" t="s">
        <v>834</v>
      </c>
    </row>
    <row r="610" spans="1:3" x14ac:dyDescent="0.25">
      <c r="A610">
        <f t="shared" si="9"/>
        <v>8</v>
      </c>
      <c r="B610" s="120" t="s">
        <v>833</v>
      </c>
      <c r="C610" s="121" t="s">
        <v>834</v>
      </c>
    </row>
    <row r="611" spans="1:3" ht="28.5" hidden="1" x14ac:dyDescent="0.25">
      <c r="A611">
        <f t="shared" si="9"/>
        <v>7</v>
      </c>
      <c r="B611" s="120" t="s">
        <v>3431</v>
      </c>
      <c r="C611" s="132" t="s">
        <v>836</v>
      </c>
    </row>
    <row r="612" spans="1:3" ht="30" x14ac:dyDescent="0.25">
      <c r="A612">
        <f t="shared" si="9"/>
        <v>8</v>
      </c>
      <c r="B612" s="120" t="s">
        <v>835</v>
      </c>
      <c r="C612" s="121" t="s">
        <v>836</v>
      </c>
    </row>
    <row r="613" spans="1:3" hidden="1" x14ac:dyDescent="0.25">
      <c r="A613">
        <f t="shared" si="9"/>
        <v>7</v>
      </c>
      <c r="B613" s="120" t="s">
        <v>3432</v>
      </c>
      <c r="C613" s="132" t="s">
        <v>838</v>
      </c>
    </row>
    <row r="614" spans="1:3" x14ac:dyDescent="0.25">
      <c r="A614">
        <f t="shared" si="9"/>
        <v>8</v>
      </c>
      <c r="B614" s="120" t="s">
        <v>837</v>
      </c>
      <c r="C614" s="121" t="s">
        <v>838</v>
      </c>
    </row>
    <row r="615" spans="1:3" hidden="1" x14ac:dyDescent="0.25">
      <c r="A615">
        <f t="shared" si="9"/>
        <v>4</v>
      </c>
      <c r="B615" s="129" t="s">
        <v>3433</v>
      </c>
      <c r="C615" s="130" t="s">
        <v>3434</v>
      </c>
    </row>
    <row r="616" spans="1:3" hidden="1" x14ac:dyDescent="0.25">
      <c r="A616">
        <f t="shared" si="9"/>
        <v>5</v>
      </c>
      <c r="B616" s="129" t="s">
        <v>3435</v>
      </c>
      <c r="C616" s="131" t="s">
        <v>840</v>
      </c>
    </row>
    <row r="617" spans="1:3" hidden="1" x14ac:dyDescent="0.25">
      <c r="A617">
        <f t="shared" si="9"/>
        <v>7</v>
      </c>
      <c r="B617" s="120" t="s">
        <v>3436</v>
      </c>
      <c r="C617" s="132" t="s">
        <v>840</v>
      </c>
    </row>
    <row r="618" spans="1:3" x14ac:dyDescent="0.25">
      <c r="A618">
        <f t="shared" si="9"/>
        <v>8</v>
      </c>
      <c r="B618" s="120" t="s">
        <v>839</v>
      </c>
      <c r="C618" s="121" t="s">
        <v>840</v>
      </c>
    </row>
    <row r="619" spans="1:3" ht="30" hidden="1" x14ac:dyDescent="0.25">
      <c r="A619">
        <f t="shared" si="9"/>
        <v>2</v>
      </c>
      <c r="B619" s="127" t="s">
        <v>3437</v>
      </c>
      <c r="C619" s="128" t="s">
        <v>3438</v>
      </c>
    </row>
    <row r="620" spans="1:3" hidden="1" x14ac:dyDescent="0.25">
      <c r="A620">
        <f t="shared" si="9"/>
        <v>4</v>
      </c>
      <c r="B620" s="129" t="s">
        <v>3439</v>
      </c>
      <c r="C620" s="130" t="s">
        <v>3440</v>
      </c>
    </row>
    <row r="621" spans="1:3" hidden="1" x14ac:dyDescent="0.25">
      <c r="A621">
        <f t="shared" si="9"/>
        <v>5</v>
      </c>
      <c r="B621" s="129" t="s">
        <v>3441</v>
      </c>
      <c r="C621" s="131" t="s">
        <v>842</v>
      </c>
    </row>
    <row r="622" spans="1:3" hidden="1" x14ac:dyDescent="0.25">
      <c r="A622">
        <f t="shared" si="9"/>
        <v>7</v>
      </c>
      <c r="B622" s="120" t="s">
        <v>3442</v>
      </c>
      <c r="C622" s="132" t="s">
        <v>842</v>
      </c>
    </row>
    <row r="623" spans="1:3" x14ac:dyDescent="0.25">
      <c r="A623">
        <f t="shared" si="9"/>
        <v>8</v>
      </c>
      <c r="B623" s="120" t="s">
        <v>841</v>
      </c>
      <c r="C623" s="121" t="s">
        <v>842</v>
      </c>
    </row>
    <row r="624" spans="1:3" hidden="1" x14ac:dyDescent="0.25">
      <c r="A624">
        <f t="shared" si="9"/>
        <v>4</v>
      </c>
      <c r="B624" s="129" t="s">
        <v>3443</v>
      </c>
      <c r="C624" s="130" t="s">
        <v>3444</v>
      </c>
    </row>
    <row r="625" spans="1:3" hidden="1" x14ac:dyDescent="0.25">
      <c r="A625">
        <f t="shared" si="9"/>
        <v>5</v>
      </c>
      <c r="B625" s="129" t="s">
        <v>3445</v>
      </c>
      <c r="C625" s="131" t="s">
        <v>3446</v>
      </c>
    </row>
    <row r="626" spans="1:3" hidden="1" x14ac:dyDescent="0.25">
      <c r="A626">
        <f t="shared" si="9"/>
        <v>7</v>
      </c>
      <c r="B626" s="120" t="s">
        <v>3447</v>
      </c>
      <c r="C626" s="132" t="s">
        <v>3446</v>
      </c>
    </row>
    <row r="627" spans="1:3" x14ac:dyDescent="0.25">
      <c r="A627">
        <f t="shared" si="9"/>
        <v>8</v>
      </c>
      <c r="B627" s="120" t="s">
        <v>843</v>
      </c>
      <c r="C627" s="121" t="s">
        <v>844</v>
      </c>
    </row>
    <row r="628" spans="1:3" x14ac:dyDescent="0.25">
      <c r="A628">
        <f t="shared" si="9"/>
        <v>8</v>
      </c>
      <c r="B628" s="120" t="s">
        <v>845</v>
      </c>
      <c r="C628" s="121" t="s">
        <v>846</v>
      </c>
    </row>
    <row r="629" spans="1:3" hidden="1" x14ac:dyDescent="0.25">
      <c r="A629">
        <f t="shared" si="9"/>
        <v>2</v>
      </c>
      <c r="B629" s="127" t="s">
        <v>3448</v>
      </c>
      <c r="C629" s="128" t="s">
        <v>3449</v>
      </c>
    </row>
    <row r="630" spans="1:3" hidden="1" x14ac:dyDescent="0.25">
      <c r="A630">
        <f t="shared" si="9"/>
        <v>4</v>
      </c>
      <c r="B630" s="129" t="s">
        <v>3450</v>
      </c>
      <c r="C630" s="130" t="s">
        <v>3451</v>
      </c>
    </row>
    <row r="631" spans="1:3" ht="25.5" hidden="1" x14ac:dyDescent="0.25">
      <c r="A631">
        <f t="shared" si="9"/>
        <v>5</v>
      </c>
      <c r="B631" s="129" t="s">
        <v>3452</v>
      </c>
      <c r="C631" s="131" t="s">
        <v>3453</v>
      </c>
    </row>
    <row r="632" spans="1:3" hidden="1" x14ac:dyDescent="0.25">
      <c r="A632">
        <f t="shared" si="9"/>
        <v>7</v>
      </c>
      <c r="B632" s="120" t="s">
        <v>3454</v>
      </c>
      <c r="C632" s="132" t="s">
        <v>848</v>
      </c>
    </row>
    <row r="633" spans="1:3" x14ac:dyDescent="0.25">
      <c r="A633">
        <f t="shared" si="9"/>
        <v>8</v>
      </c>
      <c r="B633" s="120" t="s">
        <v>847</v>
      </c>
      <c r="C633" s="121" t="s">
        <v>848</v>
      </c>
    </row>
    <row r="634" spans="1:3" hidden="1" x14ac:dyDescent="0.25">
      <c r="A634">
        <f t="shared" si="9"/>
        <v>7</v>
      </c>
      <c r="B634" s="120" t="s">
        <v>3455</v>
      </c>
      <c r="C634" s="132" t="s">
        <v>850</v>
      </c>
    </row>
    <row r="635" spans="1:3" x14ac:dyDescent="0.25">
      <c r="A635">
        <f t="shared" si="9"/>
        <v>8</v>
      </c>
      <c r="B635" s="120" t="s">
        <v>849</v>
      </c>
      <c r="C635" s="121" t="s">
        <v>850</v>
      </c>
    </row>
    <row r="636" spans="1:3" hidden="1" x14ac:dyDescent="0.25">
      <c r="A636">
        <f t="shared" si="9"/>
        <v>5</v>
      </c>
      <c r="B636" s="129" t="s">
        <v>3456</v>
      </c>
      <c r="C636" s="131" t="s">
        <v>3457</v>
      </c>
    </row>
    <row r="637" spans="1:3" hidden="1" x14ac:dyDescent="0.25">
      <c r="A637">
        <f t="shared" si="9"/>
        <v>7</v>
      </c>
      <c r="B637" s="120" t="s">
        <v>3458</v>
      </c>
      <c r="C637" s="132" t="s">
        <v>3457</v>
      </c>
    </row>
    <row r="638" spans="1:3" x14ac:dyDescent="0.25">
      <c r="A638">
        <f t="shared" si="9"/>
        <v>8</v>
      </c>
      <c r="B638" s="120" t="s">
        <v>851</v>
      </c>
      <c r="C638" s="121" t="s">
        <v>852</v>
      </c>
    </row>
    <row r="639" spans="1:3" x14ac:dyDescent="0.25">
      <c r="A639">
        <f t="shared" si="9"/>
        <v>8</v>
      </c>
      <c r="B639" s="120" t="s">
        <v>853</v>
      </c>
      <c r="C639" s="121" t="s">
        <v>854</v>
      </c>
    </row>
    <row r="640" spans="1:3" hidden="1" x14ac:dyDescent="0.25">
      <c r="A640">
        <f t="shared" si="9"/>
        <v>4</v>
      </c>
      <c r="B640" s="129" t="s">
        <v>3459</v>
      </c>
      <c r="C640" s="130" t="s">
        <v>3460</v>
      </c>
    </row>
    <row r="641" spans="1:3" hidden="1" x14ac:dyDescent="0.25">
      <c r="A641">
        <f t="shared" si="9"/>
        <v>5</v>
      </c>
      <c r="B641" s="129" t="s">
        <v>3461</v>
      </c>
      <c r="C641" s="131" t="s">
        <v>856</v>
      </c>
    </row>
    <row r="642" spans="1:3" hidden="1" x14ac:dyDescent="0.25">
      <c r="A642">
        <f t="shared" ref="A642:A705" si="10">LEN(B642)</f>
        <v>7</v>
      </c>
      <c r="B642" s="120" t="s">
        <v>3462</v>
      </c>
      <c r="C642" s="132" t="s">
        <v>856</v>
      </c>
    </row>
    <row r="643" spans="1:3" x14ac:dyDescent="0.25">
      <c r="A643">
        <f t="shared" si="10"/>
        <v>8</v>
      </c>
      <c r="B643" s="120" t="s">
        <v>855</v>
      </c>
      <c r="C643" s="121" t="s">
        <v>856</v>
      </c>
    </row>
    <row r="644" spans="1:3" hidden="1" x14ac:dyDescent="0.25">
      <c r="A644">
        <f t="shared" si="10"/>
        <v>5</v>
      </c>
      <c r="B644" s="129" t="s">
        <v>3463</v>
      </c>
      <c r="C644" s="131" t="s">
        <v>858</v>
      </c>
    </row>
    <row r="645" spans="1:3" hidden="1" x14ac:dyDescent="0.25">
      <c r="A645">
        <f t="shared" si="10"/>
        <v>7</v>
      </c>
      <c r="B645" s="120" t="s">
        <v>3464</v>
      </c>
      <c r="C645" s="132" t="s">
        <v>858</v>
      </c>
    </row>
    <row r="646" spans="1:3" x14ac:dyDescent="0.25">
      <c r="A646">
        <f t="shared" si="10"/>
        <v>8</v>
      </c>
      <c r="B646" s="120" t="s">
        <v>857</v>
      </c>
      <c r="C646" s="121" t="s">
        <v>858</v>
      </c>
    </row>
    <row r="647" spans="1:3" hidden="1" x14ac:dyDescent="0.25">
      <c r="A647">
        <f t="shared" si="10"/>
        <v>5</v>
      </c>
      <c r="B647" s="129" t="s">
        <v>3465</v>
      </c>
      <c r="C647" s="131" t="s">
        <v>3466</v>
      </c>
    </row>
    <row r="648" spans="1:3" hidden="1" x14ac:dyDescent="0.25">
      <c r="A648">
        <f t="shared" si="10"/>
        <v>7</v>
      </c>
      <c r="B648" s="120" t="s">
        <v>3467</v>
      </c>
      <c r="C648" s="132" t="s">
        <v>3466</v>
      </c>
    </row>
    <row r="649" spans="1:3" x14ac:dyDescent="0.25">
      <c r="A649">
        <f t="shared" si="10"/>
        <v>8</v>
      </c>
      <c r="B649" s="120" t="s">
        <v>859</v>
      </c>
      <c r="C649" s="121" t="s">
        <v>860</v>
      </c>
    </row>
    <row r="650" spans="1:3" x14ac:dyDescent="0.25">
      <c r="A650">
        <f t="shared" si="10"/>
        <v>8</v>
      </c>
      <c r="B650" s="120" t="s">
        <v>861</v>
      </c>
      <c r="C650" s="121" t="s">
        <v>862</v>
      </c>
    </row>
    <row r="651" spans="1:3" x14ac:dyDescent="0.25">
      <c r="A651">
        <f t="shared" si="10"/>
        <v>8</v>
      </c>
      <c r="B651" s="120" t="s">
        <v>863</v>
      </c>
      <c r="C651" s="121" t="s">
        <v>864</v>
      </c>
    </row>
    <row r="652" spans="1:3" hidden="1" x14ac:dyDescent="0.25">
      <c r="A652">
        <f t="shared" si="10"/>
        <v>5</v>
      </c>
      <c r="B652" s="129" t="s">
        <v>3468</v>
      </c>
      <c r="C652" s="131" t="s">
        <v>3469</v>
      </c>
    </row>
    <row r="653" spans="1:3" hidden="1" x14ac:dyDescent="0.25">
      <c r="A653">
        <f t="shared" si="10"/>
        <v>7</v>
      </c>
      <c r="B653" s="120" t="s">
        <v>3470</v>
      </c>
      <c r="C653" s="132" t="s">
        <v>3469</v>
      </c>
    </row>
    <row r="654" spans="1:3" x14ac:dyDescent="0.25">
      <c r="A654">
        <f t="shared" si="10"/>
        <v>8</v>
      </c>
      <c r="B654" s="120" t="s">
        <v>865</v>
      </c>
      <c r="C654" s="121" t="s">
        <v>866</v>
      </c>
    </row>
    <row r="655" spans="1:3" x14ac:dyDescent="0.25">
      <c r="A655">
        <f t="shared" si="10"/>
        <v>8</v>
      </c>
      <c r="B655" s="120" t="s">
        <v>867</v>
      </c>
      <c r="C655" s="121" t="s">
        <v>868</v>
      </c>
    </row>
    <row r="656" spans="1:3" x14ac:dyDescent="0.25">
      <c r="A656">
        <f t="shared" si="10"/>
        <v>8</v>
      </c>
      <c r="B656" s="120" t="s">
        <v>869</v>
      </c>
      <c r="C656" s="121" t="s">
        <v>870</v>
      </c>
    </row>
    <row r="657" spans="1:3" ht="30" hidden="1" x14ac:dyDescent="0.25">
      <c r="A657">
        <f t="shared" si="10"/>
        <v>2</v>
      </c>
      <c r="B657" s="127" t="s">
        <v>3471</v>
      </c>
      <c r="C657" s="128" t="s">
        <v>3472</v>
      </c>
    </row>
    <row r="658" spans="1:3" hidden="1" x14ac:dyDescent="0.25">
      <c r="A658">
        <f t="shared" si="10"/>
        <v>4</v>
      </c>
      <c r="B658" s="129" t="s">
        <v>3473</v>
      </c>
      <c r="C658" s="130" t="s">
        <v>3474</v>
      </c>
    </row>
    <row r="659" spans="1:3" hidden="1" x14ac:dyDescent="0.25">
      <c r="A659">
        <f t="shared" si="10"/>
        <v>5</v>
      </c>
      <c r="B659" s="129" t="s">
        <v>3475</v>
      </c>
      <c r="C659" s="131" t="s">
        <v>872</v>
      </c>
    </row>
    <row r="660" spans="1:3" hidden="1" x14ac:dyDescent="0.25">
      <c r="A660">
        <f t="shared" si="10"/>
        <v>7</v>
      </c>
      <c r="B660" s="120" t="s">
        <v>3476</v>
      </c>
      <c r="C660" s="132" t="s">
        <v>872</v>
      </c>
    </row>
    <row r="661" spans="1:3" x14ac:dyDescent="0.25">
      <c r="A661">
        <f t="shared" si="10"/>
        <v>8</v>
      </c>
      <c r="B661" s="120" t="s">
        <v>871</v>
      </c>
      <c r="C661" s="121" t="s">
        <v>872</v>
      </c>
    </row>
    <row r="662" spans="1:3" hidden="1" x14ac:dyDescent="0.25">
      <c r="A662">
        <f t="shared" si="10"/>
        <v>5</v>
      </c>
      <c r="B662" s="129" t="s">
        <v>3477</v>
      </c>
      <c r="C662" s="131" t="s">
        <v>874</v>
      </c>
    </row>
    <row r="663" spans="1:3" hidden="1" x14ac:dyDescent="0.25">
      <c r="A663">
        <f t="shared" si="10"/>
        <v>7</v>
      </c>
      <c r="B663" s="120" t="s">
        <v>3478</v>
      </c>
      <c r="C663" s="132" t="s">
        <v>874</v>
      </c>
    </row>
    <row r="664" spans="1:3" x14ac:dyDescent="0.25">
      <c r="A664">
        <f t="shared" si="10"/>
        <v>8</v>
      </c>
      <c r="B664" s="120" t="s">
        <v>873</v>
      </c>
      <c r="C664" s="121" t="s">
        <v>874</v>
      </c>
    </row>
    <row r="665" spans="1:3" hidden="1" x14ac:dyDescent="0.25">
      <c r="A665">
        <f t="shared" si="10"/>
        <v>5</v>
      </c>
      <c r="B665" s="129" t="s">
        <v>3479</v>
      </c>
      <c r="C665" s="131" t="s">
        <v>876</v>
      </c>
    </row>
    <row r="666" spans="1:3" hidden="1" x14ac:dyDescent="0.25">
      <c r="A666">
        <f t="shared" si="10"/>
        <v>7</v>
      </c>
      <c r="B666" s="120" t="s">
        <v>3480</v>
      </c>
      <c r="C666" s="132" t="s">
        <v>876</v>
      </c>
    </row>
    <row r="667" spans="1:3" x14ac:dyDescent="0.25">
      <c r="A667">
        <f t="shared" si="10"/>
        <v>8</v>
      </c>
      <c r="B667" s="120" t="s">
        <v>875</v>
      </c>
      <c r="C667" s="121" t="s">
        <v>876</v>
      </c>
    </row>
    <row r="668" spans="1:3" hidden="1" x14ac:dyDescent="0.25">
      <c r="A668">
        <f t="shared" si="10"/>
        <v>5</v>
      </c>
      <c r="B668" s="129" t="s">
        <v>3481</v>
      </c>
      <c r="C668" s="131" t="s">
        <v>878</v>
      </c>
    </row>
    <row r="669" spans="1:3" hidden="1" x14ac:dyDescent="0.25">
      <c r="A669">
        <f t="shared" si="10"/>
        <v>7</v>
      </c>
      <c r="B669" s="120" t="s">
        <v>3482</v>
      </c>
      <c r="C669" s="132" t="s">
        <v>878</v>
      </c>
    </row>
    <row r="670" spans="1:3" x14ac:dyDescent="0.25">
      <c r="A670">
        <f t="shared" si="10"/>
        <v>8</v>
      </c>
      <c r="B670" s="120" t="s">
        <v>877</v>
      </c>
      <c r="C670" s="121" t="s">
        <v>878</v>
      </c>
    </row>
    <row r="671" spans="1:3" ht="25.5" hidden="1" x14ac:dyDescent="0.25">
      <c r="A671">
        <f t="shared" si="10"/>
        <v>5</v>
      </c>
      <c r="B671" s="129" t="s">
        <v>3483</v>
      </c>
      <c r="C671" s="131" t="s">
        <v>3484</v>
      </c>
    </row>
    <row r="672" spans="1:3" hidden="1" x14ac:dyDescent="0.25">
      <c r="A672">
        <f t="shared" si="10"/>
        <v>7</v>
      </c>
      <c r="B672" s="120" t="s">
        <v>3485</v>
      </c>
      <c r="C672" s="132" t="s">
        <v>880</v>
      </c>
    </row>
    <row r="673" spans="1:3" x14ac:dyDescent="0.25">
      <c r="A673">
        <f t="shared" si="10"/>
        <v>8</v>
      </c>
      <c r="B673" s="120" t="s">
        <v>879</v>
      </c>
      <c r="C673" s="121" t="s">
        <v>880</v>
      </c>
    </row>
    <row r="674" spans="1:3" hidden="1" x14ac:dyDescent="0.25">
      <c r="A674">
        <f t="shared" si="10"/>
        <v>7</v>
      </c>
      <c r="B674" s="120" t="s">
        <v>3486</v>
      </c>
      <c r="C674" s="132" t="s">
        <v>882</v>
      </c>
    </row>
    <row r="675" spans="1:3" x14ac:dyDescent="0.25">
      <c r="A675">
        <f t="shared" si="10"/>
        <v>8</v>
      </c>
      <c r="B675" s="120" t="s">
        <v>881</v>
      </c>
      <c r="C675" s="121" t="s">
        <v>882</v>
      </c>
    </row>
    <row r="676" spans="1:3" hidden="1" x14ac:dyDescent="0.25">
      <c r="A676">
        <f t="shared" si="10"/>
        <v>7</v>
      </c>
      <c r="B676" s="120" t="s">
        <v>3487</v>
      </c>
      <c r="C676" s="132" t="s">
        <v>884</v>
      </c>
    </row>
    <row r="677" spans="1:3" x14ac:dyDescent="0.25">
      <c r="A677">
        <f t="shared" si="10"/>
        <v>8</v>
      </c>
      <c r="B677" s="120" t="s">
        <v>883</v>
      </c>
      <c r="C677" s="121" t="s">
        <v>884</v>
      </c>
    </row>
    <row r="678" spans="1:3" hidden="1" x14ac:dyDescent="0.25">
      <c r="A678">
        <f t="shared" si="10"/>
        <v>4</v>
      </c>
      <c r="B678" s="129" t="s">
        <v>3488</v>
      </c>
      <c r="C678" s="130" t="s">
        <v>3489</v>
      </c>
    </row>
    <row r="679" spans="1:3" hidden="1" x14ac:dyDescent="0.25">
      <c r="A679">
        <f t="shared" si="10"/>
        <v>5</v>
      </c>
      <c r="B679" s="129" t="s">
        <v>3490</v>
      </c>
      <c r="C679" s="131" t="s">
        <v>886</v>
      </c>
    </row>
    <row r="680" spans="1:3" hidden="1" x14ac:dyDescent="0.25">
      <c r="A680">
        <f t="shared" si="10"/>
        <v>7</v>
      </c>
      <c r="B680" s="120" t="s">
        <v>3491</v>
      </c>
      <c r="C680" s="132" t="s">
        <v>886</v>
      </c>
    </row>
    <row r="681" spans="1:3" x14ac:dyDescent="0.25">
      <c r="A681">
        <f t="shared" si="10"/>
        <v>8</v>
      </c>
      <c r="B681" s="120" t="s">
        <v>885</v>
      </c>
      <c r="C681" s="121" t="s">
        <v>886</v>
      </c>
    </row>
    <row r="682" spans="1:3" hidden="1" x14ac:dyDescent="0.25">
      <c r="A682">
        <f t="shared" si="10"/>
        <v>4</v>
      </c>
      <c r="B682" s="129" t="s">
        <v>3492</v>
      </c>
      <c r="C682" s="130" t="s">
        <v>3493</v>
      </c>
    </row>
    <row r="683" spans="1:3" hidden="1" x14ac:dyDescent="0.25">
      <c r="A683">
        <f t="shared" si="10"/>
        <v>5</v>
      </c>
      <c r="B683" s="129" t="s">
        <v>3494</v>
      </c>
      <c r="C683" s="131" t="s">
        <v>3495</v>
      </c>
    </row>
    <row r="684" spans="1:3" hidden="1" x14ac:dyDescent="0.25">
      <c r="A684">
        <f t="shared" si="10"/>
        <v>7</v>
      </c>
      <c r="B684" s="120" t="s">
        <v>3496</v>
      </c>
      <c r="C684" s="132" t="s">
        <v>888</v>
      </c>
    </row>
    <row r="685" spans="1:3" x14ac:dyDescent="0.25">
      <c r="A685">
        <f t="shared" si="10"/>
        <v>8</v>
      </c>
      <c r="B685" s="120" t="s">
        <v>887</v>
      </c>
      <c r="C685" s="121" t="s">
        <v>888</v>
      </c>
    </row>
    <row r="686" spans="1:3" hidden="1" x14ac:dyDescent="0.25">
      <c r="A686">
        <f t="shared" si="10"/>
        <v>5</v>
      </c>
      <c r="B686" s="129" t="s">
        <v>3497</v>
      </c>
      <c r="C686" s="131" t="s">
        <v>890</v>
      </c>
    </row>
    <row r="687" spans="1:3" hidden="1" x14ac:dyDescent="0.25">
      <c r="A687">
        <f t="shared" si="10"/>
        <v>7</v>
      </c>
      <c r="B687" s="120" t="s">
        <v>3498</v>
      </c>
      <c r="C687" s="132" t="s">
        <v>890</v>
      </c>
    </row>
    <row r="688" spans="1:3" x14ac:dyDescent="0.25">
      <c r="A688">
        <f t="shared" si="10"/>
        <v>8</v>
      </c>
      <c r="B688" s="120" t="s">
        <v>889</v>
      </c>
      <c r="C688" s="121" t="s">
        <v>890</v>
      </c>
    </row>
    <row r="689" spans="1:3" hidden="1" x14ac:dyDescent="0.25">
      <c r="A689">
        <f t="shared" si="10"/>
        <v>4</v>
      </c>
      <c r="B689" s="129" t="s">
        <v>3499</v>
      </c>
      <c r="C689" s="130" t="s">
        <v>3500</v>
      </c>
    </row>
    <row r="690" spans="1:3" hidden="1" x14ac:dyDescent="0.25">
      <c r="A690">
        <f t="shared" si="10"/>
        <v>5</v>
      </c>
      <c r="B690" s="129" t="s">
        <v>3501</v>
      </c>
      <c r="C690" s="131" t="s">
        <v>892</v>
      </c>
    </row>
    <row r="691" spans="1:3" hidden="1" x14ac:dyDescent="0.25">
      <c r="A691">
        <f t="shared" si="10"/>
        <v>7</v>
      </c>
      <c r="B691" s="120" t="s">
        <v>3502</v>
      </c>
      <c r="C691" s="132" t="s">
        <v>892</v>
      </c>
    </row>
    <row r="692" spans="1:3" x14ac:dyDescent="0.25">
      <c r="A692">
        <f t="shared" si="10"/>
        <v>8</v>
      </c>
      <c r="B692" s="120" t="s">
        <v>891</v>
      </c>
      <c r="C692" s="121" t="s">
        <v>892</v>
      </c>
    </row>
    <row r="693" spans="1:3" hidden="1" x14ac:dyDescent="0.25">
      <c r="A693">
        <f t="shared" si="10"/>
        <v>5</v>
      </c>
      <c r="B693" s="129" t="s">
        <v>3503</v>
      </c>
      <c r="C693" s="131" t="s">
        <v>894</v>
      </c>
    </row>
    <row r="694" spans="1:3" hidden="1" x14ac:dyDescent="0.25">
      <c r="A694">
        <f t="shared" si="10"/>
        <v>7</v>
      </c>
      <c r="B694" s="120" t="s">
        <v>3504</v>
      </c>
      <c r="C694" s="132" t="s">
        <v>894</v>
      </c>
    </row>
    <row r="695" spans="1:3" x14ac:dyDescent="0.25">
      <c r="A695">
        <f t="shared" si="10"/>
        <v>8</v>
      </c>
      <c r="B695" s="120" t="s">
        <v>893</v>
      </c>
      <c r="C695" s="121" t="s">
        <v>894</v>
      </c>
    </row>
    <row r="696" spans="1:3" hidden="1" x14ac:dyDescent="0.25">
      <c r="A696">
        <f t="shared" si="10"/>
        <v>5</v>
      </c>
      <c r="B696" s="129" t="s">
        <v>3505</v>
      </c>
      <c r="C696" s="131" t="s">
        <v>896</v>
      </c>
    </row>
    <row r="697" spans="1:3" hidden="1" x14ac:dyDescent="0.25">
      <c r="A697">
        <f t="shared" si="10"/>
        <v>7</v>
      </c>
      <c r="B697" s="120" t="s">
        <v>3506</v>
      </c>
      <c r="C697" s="132" t="s">
        <v>896</v>
      </c>
    </row>
    <row r="698" spans="1:3" x14ac:dyDescent="0.25">
      <c r="A698">
        <f t="shared" si="10"/>
        <v>8</v>
      </c>
      <c r="B698" s="120" t="s">
        <v>895</v>
      </c>
      <c r="C698" s="121" t="s">
        <v>896</v>
      </c>
    </row>
    <row r="699" spans="1:3" hidden="1" x14ac:dyDescent="0.25">
      <c r="A699">
        <f t="shared" si="10"/>
        <v>5</v>
      </c>
      <c r="B699" s="129" t="s">
        <v>3507</v>
      </c>
      <c r="C699" s="131" t="s">
        <v>898</v>
      </c>
    </row>
    <row r="700" spans="1:3" hidden="1" x14ac:dyDescent="0.25">
      <c r="A700">
        <f t="shared" si="10"/>
        <v>7</v>
      </c>
      <c r="B700" s="120" t="s">
        <v>3508</v>
      </c>
      <c r="C700" s="132" t="s">
        <v>898</v>
      </c>
    </row>
    <row r="701" spans="1:3" x14ac:dyDescent="0.25">
      <c r="A701">
        <f t="shared" si="10"/>
        <v>8</v>
      </c>
      <c r="B701" s="120" t="s">
        <v>897</v>
      </c>
      <c r="C701" s="121" t="s">
        <v>898</v>
      </c>
    </row>
    <row r="702" spans="1:3" hidden="1" x14ac:dyDescent="0.25">
      <c r="A702">
        <f t="shared" si="10"/>
        <v>5</v>
      </c>
      <c r="B702" s="129" t="s">
        <v>3509</v>
      </c>
      <c r="C702" s="131" t="s">
        <v>900</v>
      </c>
    </row>
    <row r="703" spans="1:3" hidden="1" x14ac:dyDescent="0.25">
      <c r="A703">
        <f t="shared" si="10"/>
        <v>7</v>
      </c>
      <c r="B703" s="120" t="s">
        <v>3510</v>
      </c>
      <c r="C703" s="132" t="s">
        <v>900</v>
      </c>
    </row>
    <row r="704" spans="1:3" x14ac:dyDescent="0.25">
      <c r="A704">
        <f t="shared" si="10"/>
        <v>8</v>
      </c>
      <c r="B704" s="120" t="s">
        <v>899</v>
      </c>
      <c r="C704" s="121" t="s">
        <v>900</v>
      </c>
    </row>
    <row r="705" spans="1:3" hidden="1" x14ac:dyDescent="0.25">
      <c r="A705">
        <f t="shared" si="10"/>
        <v>4</v>
      </c>
      <c r="B705" s="129" t="s">
        <v>3511</v>
      </c>
      <c r="C705" s="130" t="s">
        <v>3512</v>
      </c>
    </row>
    <row r="706" spans="1:3" hidden="1" x14ac:dyDescent="0.25">
      <c r="A706">
        <f t="shared" ref="A706:A769" si="11">LEN(B706)</f>
        <v>5</v>
      </c>
      <c r="B706" s="129" t="s">
        <v>3513</v>
      </c>
      <c r="C706" s="131" t="s">
        <v>902</v>
      </c>
    </row>
    <row r="707" spans="1:3" hidden="1" x14ac:dyDescent="0.25">
      <c r="A707">
        <f t="shared" si="11"/>
        <v>7</v>
      </c>
      <c r="B707" s="120" t="s">
        <v>3514</v>
      </c>
      <c r="C707" s="132" t="s">
        <v>902</v>
      </c>
    </row>
    <row r="708" spans="1:3" x14ac:dyDescent="0.25">
      <c r="A708">
        <f t="shared" si="11"/>
        <v>8</v>
      </c>
      <c r="B708" s="120" t="s">
        <v>901</v>
      </c>
      <c r="C708" s="121" t="s">
        <v>902</v>
      </c>
    </row>
    <row r="709" spans="1:3" hidden="1" x14ac:dyDescent="0.25">
      <c r="A709">
        <f t="shared" si="11"/>
        <v>5</v>
      </c>
      <c r="B709" s="129" t="s">
        <v>3515</v>
      </c>
      <c r="C709" s="131" t="s">
        <v>3516</v>
      </c>
    </row>
    <row r="710" spans="1:3" hidden="1" x14ac:dyDescent="0.25">
      <c r="A710">
        <f t="shared" si="11"/>
        <v>7</v>
      </c>
      <c r="B710" s="120" t="s">
        <v>3517</v>
      </c>
      <c r="C710" s="132" t="s">
        <v>904</v>
      </c>
    </row>
    <row r="711" spans="1:3" x14ac:dyDescent="0.25">
      <c r="A711">
        <f t="shared" si="11"/>
        <v>8</v>
      </c>
      <c r="B711" s="120" t="s">
        <v>903</v>
      </c>
      <c r="C711" s="121" t="s">
        <v>904</v>
      </c>
    </row>
    <row r="712" spans="1:3" hidden="1" x14ac:dyDescent="0.25">
      <c r="A712">
        <f t="shared" si="11"/>
        <v>7</v>
      </c>
      <c r="B712" s="120" t="s">
        <v>3518</v>
      </c>
      <c r="C712" s="132" t="s">
        <v>906</v>
      </c>
    </row>
    <row r="713" spans="1:3" x14ac:dyDescent="0.25">
      <c r="A713">
        <f t="shared" si="11"/>
        <v>8</v>
      </c>
      <c r="B713" s="120" t="s">
        <v>905</v>
      </c>
      <c r="C713" s="121" t="s">
        <v>906</v>
      </c>
    </row>
    <row r="714" spans="1:3" hidden="1" x14ac:dyDescent="0.25">
      <c r="A714">
        <f t="shared" si="11"/>
        <v>4</v>
      </c>
      <c r="B714" s="129" t="s">
        <v>3519</v>
      </c>
      <c r="C714" s="130" t="s">
        <v>3520</v>
      </c>
    </row>
    <row r="715" spans="1:3" hidden="1" x14ac:dyDescent="0.25">
      <c r="A715">
        <f t="shared" si="11"/>
        <v>5</v>
      </c>
      <c r="B715" s="129" t="s">
        <v>3521</v>
      </c>
      <c r="C715" s="131" t="s">
        <v>908</v>
      </c>
    </row>
    <row r="716" spans="1:3" hidden="1" x14ac:dyDescent="0.25">
      <c r="A716">
        <f t="shared" si="11"/>
        <v>7</v>
      </c>
      <c r="B716" s="120" t="s">
        <v>3522</v>
      </c>
      <c r="C716" s="132" t="s">
        <v>908</v>
      </c>
    </row>
    <row r="717" spans="1:3" x14ac:dyDescent="0.25">
      <c r="A717">
        <f t="shared" si="11"/>
        <v>8</v>
      </c>
      <c r="B717" s="120" t="s">
        <v>907</v>
      </c>
      <c r="C717" s="121" t="s">
        <v>908</v>
      </c>
    </row>
    <row r="718" spans="1:3" hidden="1" x14ac:dyDescent="0.25">
      <c r="A718">
        <f t="shared" si="11"/>
        <v>5</v>
      </c>
      <c r="B718" s="129" t="s">
        <v>3523</v>
      </c>
      <c r="C718" s="131" t="s">
        <v>910</v>
      </c>
    </row>
    <row r="719" spans="1:3" hidden="1" x14ac:dyDescent="0.25">
      <c r="A719">
        <f t="shared" si="11"/>
        <v>7</v>
      </c>
      <c r="B719" s="120" t="s">
        <v>3524</v>
      </c>
      <c r="C719" s="132" t="s">
        <v>910</v>
      </c>
    </row>
    <row r="720" spans="1:3" x14ac:dyDescent="0.25">
      <c r="A720">
        <f t="shared" si="11"/>
        <v>8</v>
      </c>
      <c r="B720" s="120" t="s">
        <v>909</v>
      </c>
      <c r="C720" s="121" t="s">
        <v>910</v>
      </c>
    </row>
    <row r="721" spans="1:3" hidden="1" x14ac:dyDescent="0.25">
      <c r="A721">
        <f t="shared" si="11"/>
        <v>5</v>
      </c>
      <c r="B721" s="129" t="s">
        <v>3525</v>
      </c>
      <c r="C721" s="131" t="s">
        <v>912</v>
      </c>
    </row>
    <row r="722" spans="1:3" hidden="1" x14ac:dyDescent="0.25">
      <c r="A722">
        <f t="shared" si="11"/>
        <v>7</v>
      </c>
      <c r="B722" s="120" t="s">
        <v>3526</v>
      </c>
      <c r="C722" s="132" t="s">
        <v>912</v>
      </c>
    </row>
    <row r="723" spans="1:3" x14ac:dyDescent="0.25">
      <c r="A723">
        <f t="shared" si="11"/>
        <v>8</v>
      </c>
      <c r="B723" s="120" t="s">
        <v>911</v>
      </c>
      <c r="C723" s="121" t="s">
        <v>912</v>
      </c>
    </row>
    <row r="724" spans="1:3" hidden="1" x14ac:dyDescent="0.25">
      <c r="A724">
        <f t="shared" si="11"/>
        <v>5</v>
      </c>
      <c r="B724" s="129" t="s">
        <v>3527</v>
      </c>
      <c r="C724" s="131" t="s">
        <v>914</v>
      </c>
    </row>
    <row r="725" spans="1:3" hidden="1" x14ac:dyDescent="0.25">
      <c r="A725">
        <f t="shared" si="11"/>
        <v>7</v>
      </c>
      <c r="B725" s="120" t="s">
        <v>3528</v>
      </c>
      <c r="C725" s="132" t="s">
        <v>914</v>
      </c>
    </row>
    <row r="726" spans="1:3" x14ac:dyDescent="0.25">
      <c r="A726">
        <f t="shared" si="11"/>
        <v>8</v>
      </c>
      <c r="B726" s="120" t="s">
        <v>913</v>
      </c>
      <c r="C726" s="121" t="s">
        <v>914</v>
      </c>
    </row>
    <row r="727" spans="1:3" hidden="1" x14ac:dyDescent="0.25">
      <c r="A727">
        <f t="shared" si="11"/>
        <v>5</v>
      </c>
      <c r="B727" s="129" t="s">
        <v>3529</v>
      </c>
      <c r="C727" s="131" t="s">
        <v>916</v>
      </c>
    </row>
    <row r="728" spans="1:3" hidden="1" x14ac:dyDescent="0.25">
      <c r="A728">
        <f t="shared" si="11"/>
        <v>7</v>
      </c>
      <c r="B728" s="120" t="s">
        <v>3530</v>
      </c>
      <c r="C728" s="132" t="s">
        <v>916</v>
      </c>
    </row>
    <row r="729" spans="1:3" x14ac:dyDescent="0.25">
      <c r="A729">
        <f t="shared" si="11"/>
        <v>8</v>
      </c>
      <c r="B729" s="120" t="s">
        <v>915</v>
      </c>
      <c r="C729" s="121" t="s">
        <v>916</v>
      </c>
    </row>
    <row r="730" spans="1:3" hidden="1" x14ac:dyDescent="0.25">
      <c r="A730">
        <f t="shared" si="11"/>
        <v>5</v>
      </c>
      <c r="B730" s="129" t="s">
        <v>3531</v>
      </c>
      <c r="C730" s="131" t="s">
        <v>918</v>
      </c>
    </row>
    <row r="731" spans="1:3" hidden="1" x14ac:dyDescent="0.25">
      <c r="A731">
        <f t="shared" si="11"/>
        <v>7</v>
      </c>
      <c r="B731" s="120" t="s">
        <v>3532</v>
      </c>
      <c r="C731" s="132" t="s">
        <v>918</v>
      </c>
    </row>
    <row r="732" spans="1:3" x14ac:dyDescent="0.25">
      <c r="A732">
        <f t="shared" si="11"/>
        <v>8</v>
      </c>
      <c r="B732" s="120" t="s">
        <v>917</v>
      </c>
      <c r="C732" s="121" t="s">
        <v>918</v>
      </c>
    </row>
    <row r="733" spans="1:3" hidden="1" x14ac:dyDescent="0.25">
      <c r="A733">
        <f t="shared" si="11"/>
        <v>4</v>
      </c>
      <c r="B733" s="129" t="s">
        <v>3533</v>
      </c>
      <c r="C733" s="130" t="s">
        <v>3534</v>
      </c>
    </row>
    <row r="734" spans="1:3" hidden="1" x14ac:dyDescent="0.25">
      <c r="A734">
        <f t="shared" si="11"/>
        <v>5</v>
      </c>
      <c r="B734" s="129" t="s">
        <v>3535</v>
      </c>
      <c r="C734" s="131" t="s">
        <v>3536</v>
      </c>
    </row>
    <row r="735" spans="1:3" hidden="1" x14ac:dyDescent="0.25">
      <c r="A735">
        <f t="shared" si="11"/>
        <v>7</v>
      </c>
      <c r="B735" s="120" t="s">
        <v>3537</v>
      </c>
      <c r="C735" s="132" t="s">
        <v>920</v>
      </c>
    </row>
    <row r="736" spans="1:3" x14ac:dyDescent="0.25">
      <c r="A736">
        <f t="shared" si="11"/>
        <v>8</v>
      </c>
      <c r="B736" s="120" t="s">
        <v>919</v>
      </c>
      <c r="C736" s="121" t="s">
        <v>920</v>
      </c>
    </row>
    <row r="737" spans="1:3" hidden="1" x14ac:dyDescent="0.25">
      <c r="A737">
        <f t="shared" si="11"/>
        <v>7</v>
      </c>
      <c r="B737" s="120" t="s">
        <v>3538</v>
      </c>
      <c r="C737" s="132" t="s">
        <v>922</v>
      </c>
    </row>
    <row r="738" spans="1:3" x14ac:dyDescent="0.25">
      <c r="A738">
        <f t="shared" si="11"/>
        <v>8</v>
      </c>
      <c r="B738" s="120" t="s">
        <v>921</v>
      </c>
      <c r="C738" s="121" t="s">
        <v>922</v>
      </c>
    </row>
    <row r="739" spans="1:3" hidden="1" x14ac:dyDescent="0.25">
      <c r="A739">
        <f t="shared" si="11"/>
        <v>7</v>
      </c>
      <c r="B739" s="120" t="s">
        <v>3539</v>
      </c>
      <c r="C739" s="132" t="s">
        <v>924</v>
      </c>
    </row>
    <row r="740" spans="1:3" x14ac:dyDescent="0.25">
      <c r="A740">
        <f t="shared" si="11"/>
        <v>8</v>
      </c>
      <c r="B740" s="120" t="s">
        <v>923</v>
      </c>
      <c r="C740" s="121" t="s">
        <v>924</v>
      </c>
    </row>
    <row r="741" spans="1:3" ht="24" hidden="1" x14ac:dyDescent="0.25">
      <c r="A741">
        <f t="shared" si="11"/>
        <v>4</v>
      </c>
      <c r="B741" s="129" t="s">
        <v>3540</v>
      </c>
      <c r="C741" s="130" t="s">
        <v>3541</v>
      </c>
    </row>
    <row r="742" spans="1:3" hidden="1" x14ac:dyDescent="0.25">
      <c r="A742">
        <f t="shared" si="11"/>
        <v>5</v>
      </c>
      <c r="B742" s="129" t="s">
        <v>3542</v>
      </c>
      <c r="C742" s="131" t="s">
        <v>926</v>
      </c>
    </row>
    <row r="743" spans="1:3" hidden="1" x14ac:dyDescent="0.25">
      <c r="A743">
        <f t="shared" si="11"/>
        <v>7</v>
      </c>
      <c r="B743" s="120" t="s">
        <v>3543</v>
      </c>
      <c r="C743" s="132" t="s">
        <v>926</v>
      </c>
    </row>
    <row r="744" spans="1:3" x14ac:dyDescent="0.25">
      <c r="A744">
        <f t="shared" si="11"/>
        <v>8</v>
      </c>
      <c r="B744" s="120" t="s">
        <v>925</v>
      </c>
      <c r="C744" s="121" t="s">
        <v>926</v>
      </c>
    </row>
    <row r="745" spans="1:3" hidden="1" x14ac:dyDescent="0.25">
      <c r="A745">
        <f t="shared" si="11"/>
        <v>5</v>
      </c>
      <c r="B745" s="129" t="s">
        <v>3544</v>
      </c>
      <c r="C745" s="131" t="s">
        <v>928</v>
      </c>
    </row>
    <row r="746" spans="1:3" hidden="1" x14ac:dyDescent="0.25">
      <c r="A746">
        <f t="shared" si="11"/>
        <v>7</v>
      </c>
      <c r="B746" s="120" t="s">
        <v>3545</v>
      </c>
      <c r="C746" s="132" t="s">
        <v>928</v>
      </c>
    </row>
    <row r="747" spans="1:3" x14ac:dyDescent="0.25">
      <c r="A747">
        <f t="shared" si="11"/>
        <v>8</v>
      </c>
      <c r="B747" s="120" t="s">
        <v>927</v>
      </c>
      <c r="C747" s="121" t="s">
        <v>928</v>
      </c>
    </row>
    <row r="748" spans="1:3" hidden="1" x14ac:dyDescent="0.25">
      <c r="A748">
        <f t="shared" si="11"/>
        <v>2</v>
      </c>
      <c r="B748" s="127" t="s">
        <v>3546</v>
      </c>
      <c r="C748" s="128" t="s">
        <v>3547</v>
      </c>
    </row>
    <row r="749" spans="1:3" hidden="1" x14ac:dyDescent="0.25">
      <c r="A749">
        <f t="shared" si="11"/>
        <v>4</v>
      </c>
      <c r="B749" s="129" t="s">
        <v>3548</v>
      </c>
      <c r="C749" s="130" t="s">
        <v>3549</v>
      </c>
    </row>
    <row r="750" spans="1:3" hidden="1" x14ac:dyDescent="0.25">
      <c r="A750">
        <f t="shared" si="11"/>
        <v>5</v>
      </c>
      <c r="B750" s="129" t="s">
        <v>3550</v>
      </c>
      <c r="C750" s="131" t="s">
        <v>3551</v>
      </c>
    </row>
    <row r="751" spans="1:3" hidden="1" x14ac:dyDescent="0.25">
      <c r="A751">
        <f t="shared" si="11"/>
        <v>7</v>
      </c>
      <c r="B751" s="120" t="s">
        <v>3552</v>
      </c>
      <c r="C751" s="132" t="s">
        <v>930</v>
      </c>
    </row>
    <row r="752" spans="1:3" x14ac:dyDescent="0.25">
      <c r="A752">
        <f t="shared" si="11"/>
        <v>8</v>
      </c>
      <c r="B752" s="120" t="s">
        <v>929</v>
      </c>
      <c r="C752" s="121" t="s">
        <v>930</v>
      </c>
    </row>
    <row r="753" spans="1:3" ht="24" hidden="1" x14ac:dyDescent="0.25">
      <c r="A753">
        <f t="shared" si="11"/>
        <v>4</v>
      </c>
      <c r="B753" s="129" t="s">
        <v>3553</v>
      </c>
      <c r="C753" s="130" t="s">
        <v>3554</v>
      </c>
    </row>
    <row r="754" spans="1:3" ht="25.5" hidden="1" x14ac:dyDescent="0.25">
      <c r="A754">
        <f t="shared" si="11"/>
        <v>5</v>
      </c>
      <c r="B754" s="129" t="s">
        <v>3555</v>
      </c>
      <c r="C754" s="131" t="s">
        <v>3556</v>
      </c>
    </row>
    <row r="755" spans="1:3" hidden="1" x14ac:dyDescent="0.25">
      <c r="A755">
        <f t="shared" si="11"/>
        <v>7</v>
      </c>
      <c r="B755" s="120" t="s">
        <v>3557</v>
      </c>
      <c r="C755" s="132" t="s">
        <v>932</v>
      </c>
    </row>
    <row r="756" spans="1:3" x14ac:dyDescent="0.25">
      <c r="A756">
        <f t="shared" si="11"/>
        <v>8</v>
      </c>
      <c r="B756" s="120" t="s">
        <v>931</v>
      </c>
      <c r="C756" s="121" t="s">
        <v>932</v>
      </c>
    </row>
    <row r="757" spans="1:3" hidden="1" x14ac:dyDescent="0.25">
      <c r="A757">
        <f t="shared" si="11"/>
        <v>7</v>
      </c>
      <c r="B757" s="120" t="s">
        <v>3558</v>
      </c>
      <c r="C757" s="132" t="s">
        <v>934</v>
      </c>
    </row>
    <row r="758" spans="1:3" x14ac:dyDescent="0.25">
      <c r="A758">
        <f t="shared" si="11"/>
        <v>8</v>
      </c>
      <c r="B758" s="120" t="s">
        <v>933</v>
      </c>
      <c r="C758" s="121" t="s">
        <v>934</v>
      </c>
    </row>
    <row r="759" spans="1:3" hidden="1" x14ac:dyDescent="0.25">
      <c r="A759">
        <f t="shared" si="11"/>
        <v>4</v>
      </c>
      <c r="B759" s="129" t="s">
        <v>3559</v>
      </c>
      <c r="C759" s="130" t="s">
        <v>3560</v>
      </c>
    </row>
    <row r="760" spans="1:3" hidden="1" x14ac:dyDescent="0.25">
      <c r="A760">
        <f t="shared" si="11"/>
        <v>5</v>
      </c>
      <c r="B760" s="129" t="s">
        <v>3561</v>
      </c>
      <c r="C760" s="131" t="s">
        <v>936</v>
      </c>
    </row>
    <row r="761" spans="1:3" hidden="1" x14ac:dyDescent="0.25">
      <c r="A761">
        <f t="shared" si="11"/>
        <v>7</v>
      </c>
      <c r="B761" s="120" t="s">
        <v>3562</v>
      </c>
      <c r="C761" s="132" t="s">
        <v>936</v>
      </c>
    </row>
    <row r="762" spans="1:3" x14ac:dyDescent="0.25">
      <c r="A762">
        <f t="shared" si="11"/>
        <v>8</v>
      </c>
      <c r="B762" s="120" t="s">
        <v>935</v>
      </c>
      <c r="C762" s="121" t="s">
        <v>936</v>
      </c>
    </row>
    <row r="763" spans="1:3" hidden="1" x14ac:dyDescent="0.25">
      <c r="A763">
        <f t="shared" si="11"/>
        <v>5</v>
      </c>
      <c r="B763" s="129" t="s">
        <v>3563</v>
      </c>
      <c r="C763" s="131" t="s">
        <v>938</v>
      </c>
    </row>
    <row r="764" spans="1:3" hidden="1" x14ac:dyDescent="0.25">
      <c r="A764">
        <f t="shared" si="11"/>
        <v>7</v>
      </c>
      <c r="B764" s="120" t="s">
        <v>3564</v>
      </c>
      <c r="C764" s="132" t="s">
        <v>938</v>
      </c>
    </row>
    <row r="765" spans="1:3" x14ac:dyDescent="0.25">
      <c r="A765">
        <f t="shared" si="11"/>
        <v>8</v>
      </c>
      <c r="B765" s="120" t="s">
        <v>937</v>
      </c>
      <c r="C765" s="121" t="s">
        <v>938</v>
      </c>
    </row>
    <row r="766" spans="1:3" ht="25.5" hidden="1" x14ac:dyDescent="0.25">
      <c r="A766">
        <f t="shared" si="11"/>
        <v>5</v>
      </c>
      <c r="B766" s="129" t="s">
        <v>3565</v>
      </c>
      <c r="C766" s="131" t="s">
        <v>3566</v>
      </c>
    </row>
    <row r="767" spans="1:3" ht="28.5" hidden="1" x14ac:dyDescent="0.25">
      <c r="A767">
        <f t="shared" si="11"/>
        <v>7</v>
      </c>
      <c r="B767" s="120" t="s">
        <v>3567</v>
      </c>
      <c r="C767" s="132" t="s">
        <v>3566</v>
      </c>
    </row>
    <row r="768" spans="1:3" x14ac:dyDescent="0.25">
      <c r="A768">
        <f t="shared" si="11"/>
        <v>8</v>
      </c>
      <c r="B768" s="120" t="s">
        <v>939</v>
      </c>
      <c r="C768" s="121" t="s">
        <v>940</v>
      </c>
    </row>
    <row r="769" spans="1:3" x14ac:dyDescent="0.25">
      <c r="A769">
        <f t="shared" si="11"/>
        <v>8</v>
      </c>
      <c r="B769" s="120" t="s">
        <v>941</v>
      </c>
      <c r="C769" s="121" t="s">
        <v>942</v>
      </c>
    </row>
    <row r="770" spans="1:3" hidden="1" x14ac:dyDescent="0.25">
      <c r="A770">
        <f t="shared" ref="A770:A833" si="12">LEN(B770)</f>
        <v>5</v>
      </c>
      <c r="B770" s="129" t="s">
        <v>3568</v>
      </c>
      <c r="C770" s="131" t="s">
        <v>944</v>
      </c>
    </row>
    <row r="771" spans="1:3" hidden="1" x14ac:dyDescent="0.25">
      <c r="A771">
        <f t="shared" si="12"/>
        <v>7</v>
      </c>
      <c r="B771" s="120" t="s">
        <v>3569</v>
      </c>
      <c r="C771" s="132" t="s">
        <v>944</v>
      </c>
    </row>
    <row r="772" spans="1:3" x14ac:dyDescent="0.25">
      <c r="A772">
        <f t="shared" si="12"/>
        <v>8</v>
      </c>
      <c r="B772" s="120" t="s">
        <v>943</v>
      </c>
      <c r="C772" s="121" t="s">
        <v>944</v>
      </c>
    </row>
    <row r="773" spans="1:3" ht="24" hidden="1" x14ac:dyDescent="0.25">
      <c r="A773">
        <f t="shared" si="12"/>
        <v>4</v>
      </c>
      <c r="B773" s="129" t="s">
        <v>3570</v>
      </c>
      <c r="C773" s="130" t="s">
        <v>3571</v>
      </c>
    </row>
    <row r="774" spans="1:3" hidden="1" x14ac:dyDescent="0.25">
      <c r="A774">
        <f t="shared" si="12"/>
        <v>5</v>
      </c>
      <c r="B774" s="129" t="s">
        <v>3572</v>
      </c>
      <c r="C774" s="131" t="s">
        <v>3573</v>
      </c>
    </row>
    <row r="775" spans="1:3" hidden="1" x14ac:dyDescent="0.25">
      <c r="A775">
        <f t="shared" si="12"/>
        <v>7</v>
      </c>
      <c r="B775" s="120" t="s">
        <v>3574</v>
      </c>
      <c r="C775" s="132" t="s">
        <v>946</v>
      </c>
    </row>
    <row r="776" spans="1:3" x14ac:dyDescent="0.25">
      <c r="A776">
        <f t="shared" si="12"/>
        <v>8</v>
      </c>
      <c r="B776" s="120" t="s">
        <v>945</v>
      </c>
      <c r="C776" s="121" t="s">
        <v>946</v>
      </c>
    </row>
    <row r="777" spans="1:3" hidden="1" x14ac:dyDescent="0.25">
      <c r="A777">
        <f t="shared" si="12"/>
        <v>5</v>
      </c>
      <c r="B777" s="129" t="s">
        <v>3575</v>
      </c>
      <c r="C777" s="131" t="s">
        <v>3576</v>
      </c>
    </row>
    <row r="778" spans="1:3" hidden="1" x14ac:dyDescent="0.25">
      <c r="A778">
        <f t="shared" si="12"/>
        <v>7</v>
      </c>
      <c r="B778" s="120" t="s">
        <v>3577</v>
      </c>
      <c r="C778" s="132" t="s">
        <v>948</v>
      </c>
    </row>
    <row r="779" spans="1:3" x14ac:dyDescent="0.25">
      <c r="A779">
        <f t="shared" si="12"/>
        <v>8</v>
      </c>
      <c r="B779" s="120" t="s">
        <v>947</v>
      </c>
      <c r="C779" s="121" t="s">
        <v>948</v>
      </c>
    </row>
    <row r="780" spans="1:3" hidden="1" x14ac:dyDescent="0.25">
      <c r="A780">
        <f t="shared" si="12"/>
        <v>5</v>
      </c>
      <c r="B780" s="129" t="s">
        <v>3578</v>
      </c>
      <c r="C780" s="131" t="s">
        <v>950</v>
      </c>
    </row>
    <row r="781" spans="1:3" hidden="1" x14ac:dyDescent="0.25">
      <c r="A781">
        <f t="shared" si="12"/>
        <v>7</v>
      </c>
      <c r="B781" s="120" t="s">
        <v>3579</v>
      </c>
      <c r="C781" s="132" t="s">
        <v>950</v>
      </c>
    </row>
    <row r="782" spans="1:3" x14ac:dyDescent="0.25">
      <c r="A782">
        <f t="shared" si="12"/>
        <v>8</v>
      </c>
      <c r="B782" s="120" t="s">
        <v>949</v>
      </c>
      <c r="C782" s="121" t="s">
        <v>950</v>
      </c>
    </row>
    <row r="783" spans="1:3" hidden="1" x14ac:dyDescent="0.25">
      <c r="A783">
        <f t="shared" si="12"/>
        <v>5</v>
      </c>
      <c r="B783" s="129" t="s">
        <v>3580</v>
      </c>
      <c r="C783" s="131" t="s">
        <v>3581</v>
      </c>
    </row>
    <row r="784" spans="1:3" hidden="1" x14ac:dyDescent="0.25">
      <c r="A784">
        <f t="shared" si="12"/>
        <v>7</v>
      </c>
      <c r="B784" s="120" t="s">
        <v>3582</v>
      </c>
      <c r="C784" s="132" t="s">
        <v>952</v>
      </c>
    </row>
    <row r="785" spans="1:3" x14ac:dyDescent="0.25">
      <c r="A785">
        <f t="shared" si="12"/>
        <v>8</v>
      </c>
      <c r="B785" s="120" t="s">
        <v>951</v>
      </c>
      <c r="C785" s="121" t="s">
        <v>952</v>
      </c>
    </row>
    <row r="786" spans="1:3" hidden="1" x14ac:dyDescent="0.25">
      <c r="A786">
        <f t="shared" si="12"/>
        <v>5</v>
      </c>
      <c r="B786" s="129" t="s">
        <v>3583</v>
      </c>
      <c r="C786" s="131" t="s">
        <v>3584</v>
      </c>
    </row>
    <row r="787" spans="1:3" hidden="1" x14ac:dyDescent="0.25">
      <c r="A787">
        <f t="shared" si="12"/>
        <v>7</v>
      </c>
      <c r="B787" s="120" t="s">
        <v>3585</v>
      </c>
      <c r="C787" s="132" t="s">
        <v>954</v>
      </c>
    </row>
    <row r="788" spans="1:3" x14ac:dyDescent="0.25">
      <c r="A788">
        <f t="shared" si="12"/>
        <v>8</v>
      </c>
      <c r="B788" s="120" t="s">
        <v>953</v>
      </c>
      <c r="C788" s="121" t="s">
        <v>954</v>
      </c>
    </row>
    <row r="789" spans="1:3" hidden="1" x14ac:dyDescent="0.25">
      <c r="A789">
        <f t="shared" si="12"/>
        <v>5</v>
      </c>
      <c r="B789" s="129" t="s">
        <v>3586</v>
      </c>
      <c r="C789" s="131" t="s">
        <v>3587</v>
      </c>
    </row>
    <row r="790" spans="1:3" ht="28.5" hidden="1" x14ac:dyDescent="0.25">
      <c r="A790">
        <f t="shared" si="12"/>
        <v>7</v>
      </c>
      <c r="B790" s="120" t="s">
        <v>3588</v>
      </c>
      <c r="C790" s="132" t="s">
        <v>956</v>
      </c>
    </row>
    <row r="791" spans="1:3" x14ac:dyDescent="0.25">
      <c r="A791">
        <f t="shared" si="12"/>
        <v>8</v>
      </c>
      <c r="B791" s="120" t="s">
        <v>955</v>
      </c>
      <c r="C791" s="121" t="s">
        <v>956</v>
      </c>
    </row>
    <row r="792" spans="1:3" hidden="1" x14ac:dyDescent="0.25">
      <c r="A792">
        <f t="shared" si="12"/>
        <v>4</v>
      </c>
      <c r="B792" s="129" t="s">
        <v>3589</v>
      </c>
      <c r="C792" s="130" t="s">
        <v>3590</v>
      </c>
    </row>
    <row r="793" spans="1:3" hidden="1" x14ac:dyDescent="0.25">
      <c r="A793">
        <f t="shared" si="12"/>
        <v>5</v>
      </c>
      <c r="B793" s="129" t="s">
        <v>3591</v>
      </c>
      <c r="C793" s="131" t="s">
        <v>3592</v>
      </c>
    </row>
    <row r="794" spans="1:3" hidden="1" x14ac:dyDescent="0.25">
      <c r="A794">
        <f t="shared" si="12"/>
        <v>7</v>
      </c>
      <c r="B794" s="120" t="s">
        <v>3593</v>
      </c>
      <c r="C794" s="132" t="s">
        <v>958</v>
      </c>
    </row>
    <row r="795" spans="1:3" x14ac:dyDescent="0.25">
      <c r="A795">
        <f t="shared" si="12"/>
        <v>8</v>
      </c>
      <c r="B795" s="120" t="s">
        <v>957</v>
      </c>
      <c r="C795" s="121" t="s">
        <v>958</v>
      </c>
    </row>
    <row r="796" spans="1:3" hidden="1" x14ac:dyDescent="0.25">
      <c r="A796">
        <f t="shared" si="12"/>
        <v>5</v>
      </c>
      <c r="B796" s="129" t="s">
        <v>3594</v>
      </c>
      <c r="C796" s="131" t="s">
        <v>960</v>
      </c>
    </row>
    <row r="797" spans="1:3" hidden="1" x14ac:dyDescent="0.25">
      <c r="A797">
        <f t="shared" si="12"/>
        <v>7</v>
      </c>
      <c r="B797" s="120" t="s">
        <v>3595</v>
      </c>
      <c r="C797" s="132" t="s">
        <v>960</v>
      </c>
    </row>
    <row r="798" spans="1:3" x14ac:dyDescent="0.25">
      <c r="A798">
        <f t="shared" si="12"/>
        <v>8</v>
      </c>
      <c r="B798" s="120" t="s">
        <v>959</v>
      </c>
      <c r="C798" s="121" t="s">
        <v>960</v>
      </c>
    </row>
    <row r="799" spans="1:3" hidden="1" x14ac:dyDescent="0.25">
      <c r="A799">
        <f t="shared" si="12"/>
        <v>5</v>
      </c>
      <c r="B799" s="129" t="s">
        <v>3596</v>
      </c>
      <c r="C799" s="131" t="s">
        <v>962</v>
      </c>
    </row>
    <row r="800" spans="1:3" hidden="1" x14ac:dyDescent="0.25">
      <c r="A800">
        <f t="shared" si="12"/>
        <v>7</v>
      </c>
      <c r="B800" s="120" t="s">
        <v>3597</v>
      </c>
      <c r="C800" s="132" t="s">
        <v>962</v>
      </c>
    </row>
    <row r="801" spans="1:3" x14ac:dyDescent="0.25">
      <c r="A801">
        <f t="shared" si="12"/>
        <v>8</v>
      </c>
      <c r="B801" s="120" t="s">
        <v>961</v>
      </c>
      <c r="C801" s="121" t="s">
        <v>962</v>
      </c>
    </row>
    <row r="802" spans="1:3" hidden="1" x14ac:dyDescent="0.25">
      <c r="A802">
        <f t="shared" si="12"/>
        <v>5</v>
      </c>
      <c r="B802" s="129" t="s">
        <v>3598</v>
      </c>
      <c r="C802" s="131" t="s">
        <v>964</v>
      </c>
    </row>
    <row r="803" spans="1:3" hidden="1" x14ac:dyDescent="0.25">
      <c r="A803">
        <f t="shared" si="12"/>
        <v>7</v>
      </c>
      <c r="B803" s="120" t="s">
        <v>3599</v>
      </c>
      <c r="C803" s="132" t="s">
        <v>964</v>
      </c>
    </row>
    <row r="804" spans="1:3" x14ac:dyDescent="0.25">
      <c r="A804">
        <f t="shared" si="12"/>
        <v>8</v>
      </c>
      <c r="B804" s="120" t="s">
        <v>963</v>
      </c>
      <c r="C804" s="121" t="s">
        <v>964</v>
      </c>
    </row>
    <row r="805" spans="1:3" ht="30" hidden="1" x14ac:dyDescent="0.25">
      <c r="A805">
        <f t="shared" si="12"/>
        <v>2</v>
      </c>
      <c r="B805" s="127" t="s">
        <v>3600</v>
      </c>
      <c r="C805" s="128" t="s">
        <v>3601</v>
      </c>
    </row>
    <row r="806" spans="1:3" hidden="1" x14ac:dyDescent="0.25">
      <c r="A806">
        <f t="shared" si="12"/>
        <v>4</v>
      </c>
      <c r="B806" s="129" t="s">
        <v>3602</v>
      </c>
      <c r="C806" s="130" t="s">
        <v>3603</v>
      </c>
    </row>
    <row r="807" spans="1:3" hidden="1" x14ac:dyDescent="0.25">
      <c r="A807">
        <f t="shared" si="12"/>
        <v>5</v>
      </c>
      <c r="B807" s="129" t="s">
        <v>3604</v>
      </c>
      <c r="C807" s="131" t="s">
        <v>3605</v>
      </c>
    </row>
    <row r="808" spans="1:3" hidden="1" x14ac:dyDescent="0.25">
      <c r="A808">
        <f t="shared" si="12"/>
        <v>7</v>
      </c>
      <c r="B808" s="120" t="s">
        <v>3606</v>
      </c>
      <c r="C808" s="132" t="s">
        <v>966</v>
      </c>
    </row>
    <row r="809" spans="1:3" x14ac:dyDescent="0.25">
      <c r="A809">
        <f t="shared" si="12"/>
        <v>8</v>
      </c>
      <c r="B809" s="120" t="s">
        <v>965</v>
      </c>
      <c r="C809" s="121" t="s">
        <v>966</v>
      </c>
    </row>
    <row r="810" spans="1:3" hidden="1" x14ac:dyDescent="0.25">
      <c r="A810">
        <f t="shared" si="12"/>
        <v>5</v>
      </c>
      <c r="B810" s="129" t="s">
        <v>3607</v>
      </c>
      <c r="C810" s="131" t="s">
        <v>3608</v>
      </c>
    </row>
    <row r="811" spans="1:3" hidden="1" x14ac:dyDescent="0.25">
      <c r="A811">
        <f t="shared" si="12"/>
        <v>7</v>
      </c>
      <c r="B811" s="120" t="s">
        <v>3609</v>
      </c>
      <c r="C811" s="132" t="s">
        <v>968</v>
      </c>
    </row>
    <row r="812" spans="1:3" x14ac:dyDescent="0.25">
      <c r="A812">
        <f t="shared" si="12"/>
        <v>8</v>
      </c>
      <c r="B812" s="120" t="s">
        <v>967</v>
      </c>
      <c r="C812" s="121" t="s">
        <v>968</v>
      </c>
    </row>
    <row r="813" spans="1:3" ht="28.5" hidden="1" x14ac:dyDescent="0.25">
      <c r="A813">
        <f t="shared" si="12"/>
        <v>7</v>
      </c>
      <c r="B813" s="120" t="s">
        <v>3610</v>
      </c>
      <c r="C813" s="132" t="s">
        <v>970</v>
      </c>
    </row>
    <row r="814" spans="1:3" ht="30" x14ac:dyDescent="0.25">
      <c r="A814">
        <f t="shared" si="12"/>
        <v>8</v>
      </c>
      <c r="B814" s="120" t="s">
        <v>969</v>
      </c>
      <c r="C814" s="121" t="s">
        <v>970</v>
      </c>
    </row>
    <row r="815" spans="1:3" hidden="1" x14ac:dyDescent="0.25">
      <c r="A815">
        <f t="shared" si="12"/>
        <v>4</v>
      </c>
      <c r="B815" s="129" t="s">
        <v>3611</v>
      </c>
      <c r="C815" s="130" t="s">
        <v>3612</v>
      </c>
    </row>
    <row r="816" spans="1:3" ht="25.5" hidden="1" x14ac:dyDescent="0.25">
      <c r="A816">
        <f t="shared" si="12"/>
        <v>5</v>
      </c>
      <c r="B816" s="129" t="s">
        <v>3613</v>
      </c>
      <c r="C816" s="131" t="s">
        <v>972</v>
      </c>
    </row>
    <row r="817" spans="1:3" ht="28.5" hidden="1" x14ac:dyDescent="0.25">
      <c r="A817">
        <f t="shared" si="12"/>
        <v>7</v>
      </c>
      <c r="B817" s="120" t="s">
        <v>3614</v>
      </c>
      <c r="C817" s="132" t="s">
        <v>972</v>
      </c>
    </row>
    <row r="818" spans="1:3" ht="30" x14ac:dyDescent="0.25">
      <c r="A818">
        <f t="shared" si="12"/>
        <v>8</v>
      </c>
      <c r="B818" s="120" t="s">
        <v>971</v>
      </c>
      <c r="C818" s="121" t="s">
        <v>972</v>
      </c>
    </row>
    <row r="819" spans="1:3" hidden="1" x14ac:dyDescent="0.25">
      <c r="A819">
        <f t="shared" si="12"/>
        <v>5</v>
      </c>
      <c r="B819" s="129" t="s">
        <v>3615</v>
      </c>
      <c r="C819" s="131" t="s">
        <v>3616</v>
      </c>
    </row>
    <row r="820" spans="1:3" ht="28.5" hidden="1" x14ac:dyDescent="0.25">
      <c r="A820">
        <f t="shared" si="12"/>
        <v>7</v>
      </c>
      <c r="B820" s="120" t="s">
        <v>3617</v>
      </c>
      <c r="C820" s="132" t="s">
        <v>974</v>
      </c>
    </row>
    <row r="821" spans="1:3" ht="30" x14ac:dyDescent="0.25">
      <c r="A821">
        <f t="shared" si="12"/>
        <v>8</v>
      </c>
      <c r="B821" s="120" t="s">
        <v>973</v>
      </c>
      <c r="C821" s="121" t="s">
        <v>974</v>
      </c>
    </row>
    <row r="822" spans="1:3" ht="24" hidden="1" x14ac:dyDescent="0.25">
      <c r="A822">
        <f t="shared" si="12"/>
        <v>4</v>
      </c>
      <c r="B822" s="129" t="s">
        <v>3618</v>
      </c>
      <c r="C822" s="130" t="s">
        <v>3619</v>
      </c>
    </row>
    <row r="823" spans="1:3" ht="25.5" hidden="1" x14ac:dyDescent="0.25">
      <c r="A823">
        <f t="shared" si="12"/>
        <v>5</v>
      </c>
      <c r="B823" s="129" t="s">
        <v>3620</v>
      </c>
      <c r="C823" s="131" t="s">
        <v>976</v>
      </c>
    </row>
    <row r="824" spans="1:3" ht="28.5" hidden="1" x14ac:dyDescent="0.25">
      <c r="A824">
        <f t="shared" si="12"/>
        <v>7</v>
      </c>
      <c r="B824" s="120" t="s">
        <v>3621</v>
      </c>
      <c r="C824" s="132" t="s">
        <v>976</v>
      </c>
    </row>
    <row r="825" spans="1:3" ht="30" x14ac:dyDescent="0.25">
      <c r="A825">
        <f t="shared" si="12"/>
        <v>8</v>
      </c>
      <c r="B825" s="120" t="s">
        <v>975</v>
      </c>
      <c r="C825" s="121" t="s">
        <v>976</v>
      </c>
    </row>
    <row r="826" spans="1:3" hidden="1" x14ac:dyDescent="0.25">
      <c r="A826">
        <f t="shared" si="12"/>
        <v>4</v>
      </c>
      <c r="B826" s="129" t="s">
        <v>3622</v>
      </c>
      <c r="C826" s="130" t="s">
        <v>3623</v>
      </c>
    </row>
    <row r="827" spans="1:3" hidden="1" x14ac:dyDescent="0.25">
      <c r="A827">
        <f t="shared" si="12"/>
        <v>5</v>
      </c>
      <c r="B827" s="129" t="s">
        <v>3624</v>
      </c>
      <c r="C827" s="131" t="s">
        <v>978</v>
      </c>
    </row>
    <row r="828" spans="1:3" hidden="1" x14ac:dyDescent="0.25">
      <c r="A828">
        <f t="shared" si="12"/>
        <v>7</v>
      </c>
      <c r="B828" s="120" t="s">
        <v>3625</v>
      </c>
      <c r="C828" s="132" t="s">
        <v>978</v>
      </c>
    </row>
    <row r="829" spans="1:3" x14ac:dyDescent="0.25">
      <c r="A829">
        <f t="shared" si="12"/>
        <v>8</v>
      </c>
      <c r="B829" s="120" t="s">
        <v>977</v>
      </c>
      <c r="C829" s="121" t="s">
        <v>978</v>
      </c>
    </row>
    <row r="830" spans="1:3" ht="24" hidden="1" x14ac:dyDescent="0.25">
      <c r="A830">
        <f t="shared" si="12"/>
        <v>4</v>
      </c>
      <c r="B830" s="129" t="s">
        <v>3626</v>
      </c>
      <c r="C830" s="130" t="s">
        <v>3627</v>
      </c>
    </row>
    <row r="831" spans="1:3" ht="25.5" hidden="1" x14ac:dyDescent="0.25">
      <c r="A831">
        <f t="shared" si="12"/>
        <v>5</v>
      </c>
      <c r="B831" s="129" t="s">
        <v>3628</v>
      </c>
      <c r="C831" s="131" t="s">
        <v>980</v>
      </c>
    </row>
    <row r="832" spans="1:3" ht="28.5" hidden="1" x14ac:dyDescent="0.25">
      <c r="A832">
        <f t="shared" si="12"/>
        <v>7</v>
      </c>
      <c r="B832" s="120" t="s">
        <v>3629</v>
      </c>
      <c r="C832" s="132" t="s">
        <v>980</v>
      </c>
    </row>
    <row r="833" spans="1:3" ht="30" x14ac:dyDescent="0.25">
      <c r="A833">
        <f t="shared" si="12"/>
        <v>8</v>
      </c>
      <c r="B833" s="120" t="s">
        <v>979</v>
      </c>
      <c r="C833" s="121" t="s">
        <v>980</v>
      </c>
    </row>
    <row r="834" spans="1:3" hidden="1" x14ac:dyDescent="0.25">
      <c r="A834">
        <f t="shared" ref="A834:A897" si="13">LEN(B834)</f>
        <v>4</v>
      </c>
      <c r="B834" s="129" t="s">
        <v>3630</v>
      </c>
      <c r="C834" s="130" t="s">
        <v>3631</v>
      </c>
    </row>
    <row r="835" spans="1:3" hidden="1" x14ac:dyDescent="0.25">
      <c r="A835">
        <f t="shared" si="13"/>
        <v>5</v>
      </c>
      <c r="B835" s="129" t="s">
        <v>3632</v>
      </c>
      <c r="C835" s="131" t="s">
        <v>982</v>
      </c>
    </row>
    <row r="836" spans="1:3" hidden="1" x14ac:dyDescent="0.25">
      <c r="A836">
        <f t="shared" si="13"/>
        <v>7</v>
      </c>
      <c r="B836" s="120" t="s">
        <v>3633</v>
      </c>
      <c r="C836" s="132" t="s">
        <v>982</v>
      </c>
    </row>
    <row r="837" spans="1:3" x14ac:dyDescent="0.25">
      <c r="A837">
        <f t="shared" si="13"/>
        <v>8</v>
      </c>
      <c r="B837" s="120" t="s">
        <v>981</v>
      </c>
      <c r="C837" s="121" t="s">
        <v>982</v>
      </c>
    </row>
    <row r="838" spans="1:3" hidden="1" x14ac:dyDescent="0.25">
      <c r="A838">
        <f t="shared" si="13"/>
        <v>5</v>
      </c>
      <c r="B838" s="129" t="s">
        <v>3634</v>
      </c>
      <c r="C838" s="131" t="s">
        <v>984</v>
      </c>
    </row>
    <row r="839" spans="1:3" hidden="1" x14ac:dyDescent="0.25">
      <c r="A839">
        <f t="shared" si="13"/>
        <v>7</v>
      </c>
      <c r="B839" s="120" t="s">
        <v>3635</v>
      </c>
      <c r="C839" s="132" t="s">
        <v>984</v>
      </c>
    </row>
    <row r="840" spans="1:3" x14ac:dyDescent="0.25">
      <c r="A840">
        <f t="shared" si="13"/>
        <v>8</v>
      </c>
      <c r="B840" s="120" t="s">
        <v>983</v>
      </c>
      <c r="C840" s="121" t="s">
        <v>984</v>
      </c>
    </row>
    <row r="841" spans="1:3" hidden="1" x14ac:dyDescent="0.25">
      <c r="A841">
        <f t="shared" si="13"/>
        <v>4</v>
      </c>
      <c r="B841" s="129" t="s">
        <v>3636</v>
      </c>
      <c r="C841" s="130" t="s">
        <v>3637</v>
      </c>
    </row>
    <row r="842" spans="1:3" hidden="1" x14ac:dyDescent="0.25">
      <c r="A842">
        <f t="shared" si="13"/>
        <v>5</v>
      </c>
      <c r="B842" s="129" t="s">
        <v>3638</v>
      </c>
      <c r="C842" s="131" t="s">
        <v>3639</v>
      </c>
    </row>
    <row r="843" spans="1:3" hidden="1" x14ac:dyDescent="0.25">
      <c r="A843">
        <f t="shared" si="13"/>
        <v>7</v>
      </c>
      <c r="B843" s="120" t="s">
        <v>3640</v>
      </c>
      <c r="C843" s="132" t="s">
        <v>986</v>
      </c>
    </row>
    <row r="844" spans="1:3" x14ac:dyDescent="0.25">
      <c r="A844">
        <f t="shared" si="13"/>
        <v>8</v>
      </c>
      <c r="B844" s="120" t="s">
        <v>985</v>
      </c>
      <c r="C844" s="121" t="s">
        <v>986</v>
      </c>
    </row>
    <row r="845" spans="1:3" hidden="1" x14ac:dyDescent="0.25">
      <c r="A845">
        <f t="shared" si="13"/>
        <v>5</v>
      </c>
      <c r="B845" s="129" t="s">
        <v>3641</v>
      </c>
      <c r="C845" s="131" t="s">
        <v>3642</v>
      </c>
    </row>
    <row r="846" spans="1:3" hidden="1" x14ac:dyDescent="0.25">
      <c r="A846">
        <f t="shared" si="13"/>
        <v>7</v>
      </c>
      <c r="B846" s="120" t="s">
        <v>3643</v>
      </c>
      <c r="C846" s="132" t="s">
        <v>988</v>
      </c>
    </row>
    <row r="847" spans="1:3" x14ac:dyDescent="0.25">
      <c r="A847">
        <f t="shared" si="13"/>
        <v>8</v>
      </c>
      <c r="B847" s="120" t="s">
        <v>987</v>
      </c>
      <c r="C847" s="121" t="s">
        <v>988</v>
      </c>
    </row>
    <row r="848" spans="1:3" hidden="1" x14ac:dyDescent="0.25">
      <c r="A848">
        <f t="shared" si="13"/>
        <v>5</v>
      </c>
      <c r="B848" s="129" t="s">
        <v>3644</v>
      </c>
      <c r="C848" s="131" t="s">
        <v>3645</v>
      </c>
    </row>
    <row r="849" spans="1:3" ht="28.5" hidden="1" x14ac:dyDescent="0.25">
      <c r="A849">
        <f t="shared" si="13"/>
        <v>7</v>
      </c>
      <c r="B849" s="120" t="s">
        <v>3646</v>
      </c>
      <c r="C849" s="132" t="s">
        <v>3647</v>
      </c>
    </row>
    <row r="850" spans="1:3" x14ac:dyDescent="0.25">
      <c r="A850">
        <f t="shared" si="13"/>
        <v>8</v>
      </c>
      <c r="B850" s="120" t="s">
        <v>989</v>
      </c>
      <c r="C850" s="121" t="s">
        <v>990</v>
      </c>
    </row>
    <row r="851" spans="1:3" x14ac:dyDescent="0.25">
      <c r="A851">
        <f t="shared" si="13"/>
        <v>8</v>
      </c>
      <c r="B851" s="120" t="s">
        <v>991</v>
      </c>
      <c r="C851" s="121" t="s">
        <v>992</v>
      </c>
    </row>
    <row r="852" spans="1:3" hidden="1" x14ac:dyDescent="0.25">
      <c r="A852">
        <f t="shared" si="13"/>
        <v>7</v>
      </c>
      <c r="B852" s="120" t="s">
        <v>3648</v>
      </c>
      <c r="C852" s="132" t="s">
        <v>994</v>
      </c>
    </row>
    <row r="853" spans="1:3" x14ac:dyDescent="0.25">
      <c r="A853">
        <f t="shared" si="13"/>
        <v>8</v>
      </c>
      <c r="B853" s="120" t="s">
        <v>993</v>
      </c>
      <c r="C853" s="121" t="s">
        <v>994</v>
      </c>
    </row>
    <row r="854" spans="1:3" hidden="1" x14ac:dyDescent="0.25">
      <c r="A854">
        <f t="shared" si="13"/>
        <v>4</v>
      </c>
      <c r="B854" s="129" t="s">
        <v>3649</v>
      </c>
      <c r="C854" s="130" t="s">
        <v>3650</v>
      </c>
    </row>
    <row r="855" spans="1:3" hidden="1" x14ac:dyDescent="0.25">
      <c r="A855">
        <f t="shared" si="13"/>
        <v>5</v>
      </c>
      <c r="B855" s="129" t="s">
        <v>3651</v>
      </c>
      <c r="C855" s="131" t="s">
        <v>3652</v>
      </c>
    </row>
    <row r="856" spans="1:3" ht="28.5" hidden="1" x14ac:dyDescent="0.25">
      <c r="A856">
        <f t="shared" si="13"/>
        <v>7</v>
      </c>
      <c r="B856" s="120" t="s">
        <v>3653</v>
      </c>
      <c r="C856" s="132" t="s">
        <v>996</v>
      </c>
    </row>
    <row r="857" spans="1:3" ht="30" x14ac:dyDescent="0.25">
      <c r="A857">
        <f t="shared" si="13"/>
        <v>8</v>
      </c>
      <c r="B857" s="120" t="s">
        <v>995</v>
      </c>
      <c r="C857" s="121" t="s">
        <v>996</v>
      </c>
    </row>
    <row r="858" spans="1:3" hidden="1" x14ac:dyDescent="0.25">
      <c r="A858">
        <f t="shared" si="13"/>
        <v>5</v>
      </c>
      <c r="B858" s="129" t="s">
        <v>3654</v>
      </c>
      <c r="C858" s="131" t="s">
        <v>998</v>
      </c>
    </row>
    <row r="859" spans="1:3" hidden="1" x14ac:dyDescent="0.25">
      <c r="A859">
        <f t="shared" si="13"/>
        <v>7</v>
      </c>
      <c r="B859" s="120" t="s">
        <v>3655</v>
      </c>
      <c r="C859" s="132" t="s">
        <v>998</v>
      </c>
    </row>
    <row r="860" spans="1:3" x14ac:dyDescent="0.25">
      <c r="A860">
        <f t="shared" si="13"/>
        <v>8</v>
      </c>
      <c r="B860" s="120" t="s">
        <v>997</v>
      </c>
      <c r="C860" s="121" t="s">
        <v>998</v>
      </c>
    </row>
    <row r="861" spans="1:3" hidden="1" x14ac:dyDescent="0.25">
      <c r="A861">
        <f t="shared" si="13"/>
        <v>5</v>
      </c>
      <c r="B861" s="129" t="s">
        <v>3656</v>
      </c>
      <c r="C861" s="131" t="s">
        <v>3657</v>
      </c>
    </row>
    <row r="862" spans="1:3" hidden="1" x14ac:dyDescent="0.25">
      <c r="A862">
        <f t="shared" si="13"/>
        <v>7</v>
      </c>
      <c r="B862" s="120" t="s">
        <v>3658</v>
      </c>
      <c r="C862" s="132" t="s">
        <v>1000</v>
      </c>
    </row>
    <row r="863" spans="1:3" x14ac:dyDescent="0.25">
      <c r="A863">
        <f t="shared" si="13"/>
        <v>8</v>
      </c>
      <c r="B863" s="120" t="s">
        <v>999</v>
      </c>
      <c r="C863" s="121" t="s">
        <v>1000</v>
      </c>
    </row>
    <row r="864" spans="1:3" hidden="1" x14ac:dyDescent="0.25">
      <c r="A864">
        <f t="shared" si="13"/>
        <v>7</v>
      </c>
      <c r="B864" s="120" t="s">
        <v>3659</v>
      </c>
      <c r="C864" s="132" t="s">
        <v>1002</v>
      </c>
    </row>
    <row r="865" spans="1:3" x14ac:dyDescent="0.25">
      <c r="A865">
        <f t="shared" si="13"/>
        <v>8</v>
      </c>
      <c r="B865" s="120" t="s">
        <v>1001</v>
      </c>
      <c r="C865" s="121" t="s">
        <v>1002</v>
      </c>
    </row>
    <row r="866" spans="1:3" hidden="1" x14ac:dyDescent="0.25">
      <c r="A866">
        <f t="shared" si="13"/>
        <v>7</v>
      </c>
      <c r="B866" s="120" t="s">
        <v>3660</v>
      </c>
      <c r="C866" s="132" t="s">
        <v>1004</v>
      </c>
    </row>
    <row r="867" spans="1:3" x14ac:dyDescent="0.25">
      <c r="A867">
        <f t="shared" si="13"/>
        <v>8</v>
      </c>
      <c r="B867" s="120" t="s">
        <v>1003</v>
      </c>
      <c r="C867" s="121" t="s">
        <v>1004</v>
      </c>
    </row>
    <row r="868" spans="1:3" hidden="1" x14ac:dyDescent="0.25">
      <c r="A868">
        <f t="shared" si="13"/>
        <v>5</v>
      </c>
      <c r="B868" s="129" t="s">
        <v>3661</v>
      </c>
      <c r="C868" s="131" t="s">
        <v>1006</v>
      </c>
    </row>
    <row r="869" spans="1:3" hidden="1" x14ac:dyDescent="0.25">
      <c r="A869">
        <f t="shared" si="13"/>
        <v>7</v>
      </c>
      <c r="B869" s="120" t="s">
        <v>3662</v>
      </c>
      <c r="C869" s="132" t="s">
        <v>1006</v>
      </c>
    </row>
    <row r="870" spans="1:3" x14ac:dyDescent="0.25">
      <c r="A870">
        <f t="shared" si="13"/>
        <v>8</v>
      </c>
      <c r="B870" s="120" t="s">
        <v>1005</v>
      </c>
      <c r="C870" s="121" t="s">
        <v>1006</v>
      </c>
    </row>
    <row r="871" spans="1:3" hidden="1" x14ac:dyDescent="0.25">
      <c r="A871">
        <f t="shared" si="13"/>
        <v>5</v>
      </c>
      <c r="B871" s="129" t="s">
        <v>3663</v>
      </c>
      <c r="C871" s="131" t="s">
        <v>3664</v>
      </c>
    </row>
    <row r="872" spans="1:3" ht="42.75" hidden="1" x14ac:dyDescent="0.25">
      <c r="A872">
        <f t="shared" si="13"/>
        <v>7</v>
      </c>
      <c r="B872" s="120" t="s">
        <v>3665</v>
      </c>
      <c r="C872" s="132" t="s">
        <v>3666</v>
      </c>
    </row>
    <row r="873" spans="1:3" x14ac:dyDescent="0.25">
      <c r="A873">
        <f t="shared" si="13"/>
        <v>8</v>
      </c>
      <c r="B873" s="120" t="s">
        <v>1007</v>
      </c>
      <c r="C873" s="121" t="s">
        <v>1008</v>
      </c>
    </row>
    <row r="874" spans="1:3" ht="30" x14ac:dyDescent="0.25">
      <c r="A874">
        <f t="shared" si="13"/>
        <v>8</v>
      </c>
      <c r="B874" s="120" t="s">
        <v>1009</v>
      </c>
      <c r="C874" s="121" t="s">
        <v>1010</v>
      </c>
    </row>
    <row r="875" spans="1:3" hidden="1" x14ac:dyDescent="0.25">
      <c r="A875">
        <f t="shared" si="13"/>
        <v>7</v>
      </c>
      <c r="B875" s="120" t="s">
        <v>3667</v>
      </c>
      <c r="C875" s="132" t="s">
        <v>1012</v>
      </c>
    </row>
    <row r="876" spans="1:3" x14ac:dyDescent="0.25">
      <c r="A876">
        <f t="shared" si="13"/>
        <v>8</v>
      </c>
      <c r="B876" s="120" t="s">
        <v>1011</v>
      </c>
      <c r="C876" s="121" t="s">
        <v>1012</v>
      </c>
    </row>
    <row r="877" spans="1:3" hidden="1" x14ac:dyDescent="0.25">
      <c r="A877">
        <f t="shared" si="13"/>
        <v>7</v>
      </c>
      <c r="B877" s="120" t="s">
        <v>3668</v>
      </c>
      <c r="C877" s="132" t="s">
        <v>1014</v>
      </c>
    </row>
    <row r="878" spans="1:3" x14ac:dyDescent="0.25">
      <c r="A878">
        <f t="shared" si="13"/>
        <v>8</v>
      </c>
      <c r="B878" s="120" t="s">
        <v>1013</v>
      </c>
      <c r="C878" s="121" t="s">
        <v>1014</v>
      </c>
    </row>
    <row r="879" spans="1:3" hidden="1" x14ac:dyDescent="0.25">
      <c r="A879">
        <f t="shared" si="13"/>
        <v>7</v>
      </c>
      <c r="B879" s="120" t="s">
        <v>3669</v>
      </c>
      <c r="C879" s="132" t="s">
        <v>3670</v>
      </c>
    </row>
    <row r="880" spans="1:3" x14ac:dyDescent="0.25">
      <c r="A880">
        <f t="shared" si="13"/>
        <v>8</v>
      </c>
      <c r="B880" s="120" t="s">
        <v>1015</v>
      </c>
      <c r="C880" s="121" t="s">
        <v>1016</v>
      </c>
    </row>
    <row r="881" spans="1:3" x14ac:dyDescent="0.25">
      <c r="A881">
        <f t="shared" si="13"/>
        <v>8</v>
      </c>
      <c r="B881" s="120" t="s">
        <v>1017</v>
      </c>
      <c r="C881" s="121" t="s">
        <v>1018</v>
      </c>
    </row>
    <row r="882" spans="1:3" ht="45" hidden="1" x14ac:dyDescent="0.25">
      <c r="A882">
        <f t="shared" si="13"/>
        <v>2</v>
      </c>
      <c r="B882" s="127" t="s">
        <v>3671</v>
      </c>
      <c r="C882" s="128" t="s">
        <v>3672</v>
      </c>
    </row>
    <row r="883" spans="1:3" hidden="1" x14ac:dyDescent="0.25">
      <c r="A883">
        <f t="shared" si="13"/>
        <v>4</v>
      </c>
      <c r="B883" s="129" t="s">
        <v>3673</v>
      </c>
      <c r="C883" s="130" t="s">
        <v>3674</v>
      </c>
    </row>
    <row r="884" spans="1:3" hidden="1" x14ac:dyDescent="0.25">
      <c r="A884">
        <f t="shared" si="13"/>
        <v>5</v>
      </c>
      <c r="B884" s="129" t="s">
        <v>3675</v>
      </c>
      <c r="C884" s="131" t="s">
        <v>3676</v>
      </c>
    </row>
    <row r="885" spans="1:3" hidden="1" x14ac:dyDescent="0.25">
      <c r="A885">
        <f t="shared" si="13"/>
        <v>7</v>
      </c>
      <c r="B885" s="120" t="s">
        <v>3677</v>
      </c>
      <c r="C885" s="132" t="s">
        <v>3676</v>
      </c>
    </row>
    <row r="886" spans="1:3" x14ac:dyDescent="0.25">
      <c r="A886">
        <f t="shared" si="13"/>
        <v>8</v>
      </c>
      <c r="B886" s="120" t="s">
        <v>1019</v>
      </c>
      <c r="C886" s="121" t="s">
        <v>1020</v>
      </c>
    </row>
    <row r="887" spans="1:3" x14ac:dyDescent="0.25">
      <c r="A887">
        <f t="shared" si="13"/>
        <v>8</v>
      </c>
      <c r="B887" s="120" t="s">
        <v>1021</v>
      </c>
      <c r="C887" s="121" t="s">
        <v>1022</v>
      </c>
    </row>
    <row r="888" spans="1:3" hidden="1" x14ac:dyDescent="0.25">
      <c r="A888">
        <f t="shared" si="13"/>
        <v>5</v>
      </c>
      <c r="B888" s="129" t="s">
        <v>3678</v>
      </c>
      <c r="C888" s="131" t="s">
        <v>1024</v>
      </c>
    </row>
    <row r="889" spans="1:3" hidden="1" x14ac:dyDescent="0.25">
      <c r="A889">
        <f t="shared" si="13"/>
        <v>7</v>
      </c>
      <c r="B889" s="120" t="s">
        <v>3679</v>
      </c>
      <c r="C889" s="132" t="s">
        <v>1024</v>
      </c>
    </row>
    <row r="890" spans="1:3" x14ac:dyDescent="0.25">
      <c r="A890">
        <f t="shared" si="13"/>
        <v>8</v>
      </c>
      <c r="B890" s="120" t="s">
        <v>1023</v>
      </c>
      <c r="C890" s="121" t="s">
        <v>1024</v>
      </c>
    </row>
    <row r="891" spans="1:3" hidden="1" x14ac:dyDescent="0.25">
      <c r="A891">
        <f t="shared" si="13"/>
        <v>4</v>
      </c>
      <c r="B891" s="129" t="s">
        <v>3680</v>
      </c>
      <c r="C891" s="130" t="s">
        <v>3681</v>
      </c>
    </row>
    <row r="892" spans="1:3" hidden="1" x14ac:dyDescent="0.25">
      <c r="A892">
        <f t="shared" si="13"/>
        <v>5</v>
      </c>
      <c r="B892" s="129" t="s">
        <v>3682</v>
      </c>
      <c r="C892" s="131" t="s">
        <v>1026</v>
      </c>
    </row>
    <row r="893" spans="1:3" hidden="1" x14ac:dyDescent="0.25">
      <c r="A893">
        <f t="shared" si="13"/>
        <v>7</v>
      </c>
      <c r="B893" s="120" t="s">
        <v>3683</v>
      </c>
      <c r="C893" s="132" t="s">
        <v>1026</v>
      </c>
    </row>
    <row r="894" spans="1:3" x14ac:dyDescent="0.25">
      <c r="A894">
        <f t="shared" si="13"/>
        <v>8</v>
      </c>
      <c r="B894" s="120" t="s">
        <v>1025</v>
      </c>
      <c r="C894" s="121" t="s">
        <v>1026</v>
      </c>
    </row>
    <row r="895" spans="1:3" hidden="1" x14ac:dyDescent="0.25">
      <c r="A895">
        <f t="shared" si="13"/>
        <v>4</v>
      </c>
      <c r="B895" s="129" t="s">
        <v>3684</v>
      </c>
      <c r="C895" s="130" t="s">
        <v>3685</v>
      </c>
    </row>
    <row r="896" spans="1:3" hidden="1" x14ac:dyDescent="0.25">
      <c r="A896">
        <f t="shared" si="13"/>
        <v>5</v>
      </c>
      <c r="B896" s="129" t="s">
        <v>3686</v>
      </c>
      <c r="C896" s="131" t="s">
        <v>3687</v>
      </c>
    </row>
    <row r="897" spans="1:3" ht="28.5" hidden="1" x14ac:dyDescent="0.25">
      <c r="A897">
        <f t="shared" si="13"/>
        <v>7</v>
      </c>
      <c r="B897" s="120" t="s">
        <v>3688</v>
      </c>
      <c r="C897" s="132" t="s">
        <v>1028</v>
      </c>
    </row>
    <row r="898" spans="1:3" x14ac:dyDescent="0.25">
      <c r="A898">
        <f t="shared" ref="A898:A961" si="14">LEN(B898)</f>
        <v>8</v>
      </c>
      <c r="B898" s="120" t="s">
        <v>1027</v>
      </c>
      <c r="C898" s="121" t="s">
        <v>1028</v>
      </c>
    </row>
    <row r="899" spans="1:3" hidden="1" x14ac:dyDescent="0.25">
      <c r="A899">
        <f t="shared" si="14"/>
        <v>7</v>
      </c>
      <c r="B899" s="120" t="s">
        <v>3689</v>
      </c>
      <c r="C899" s="132" t="s">
        <v>3690</v>
      </c>
    </row>
    <row r="900" spans="1:3" x14ac:dyDescent="0.25">
      <c r="A900">
        <f t="shared" si="14"/>
        <v>8</v>
      </c>
      <c r="B900" s="120" t="s">
        <v>1029</v>
      </c>
      <c r="C900" s="121" t="s">
        <v>1030</v>
      </c>
    </row>
    <row r="901" spans="1:3" x14ac:dyDescent="0.25">
      <c r="A901">
        <f t="shared" si="14"/>
        <v>8</v>
      </c>
      <c r="B901" s="120" t="s">
        <v>1031</v>
      </c>
      <c r="C901" s="121" t="s">
        <v>1032</v>
      </c>
    </row>
    <row r="902" spans="1:3" hidden="1" x14ac:dyDescent="0.25">
      <c r="A902">
        <f t="shared" si="14"/>
        <v>4</v>
      </c>
      <c r="B902" s="129" t="s">
        <v>3691</v>
      </c>
      <c r="C902" s="130" t="s">
        <v>3692</v>
      </c>
    </row>
    <row r="903" spans="1:3" hidden="1" x14ac:dyDescent="0.25">
      <c r="A903">
        <f t="shared" si="14"/>
        <v>5</v>
      </c>
      <c r="B903" s="129" t="s">
        <v>3693</v>
      </c>
      <c r="C903" s="131" t="s">
        <v>3694</v>
      </c>
    </row>
    <row r="904" spans="1:3" ht="28.5" hidden="1" x14ac:dyDescent="0.25">
      <c r="A904">
        <f t="shared" si="14"/>
        <v>7</v>
      </c>
      <c r="B904" s="120" t="s">
        <v>3695</v>
      </c>
      <c r="C904" s="132" t="s">
        <v>1034</v>
      </c>
    </row>
    <row r="905" spans="1:3" ht="30" x14ac:dyDescent="0.25">
      <c r="A905">
        <f t="shared" si="14"/>
        <v>8</v>
      </c>
      <c r="B905" s="120" t="s">
        <v>1033</v>
      </c>
      <c r="C905" s="121" t="s">
        <v>1034</v>
      </c>
    </row>
    <row r="906" spans="1:3" x14ac:dyDescent="0.25">
      <c r="A906">
        <f t="shared" si="14"/>
        <v>8</v>
      </c>
      <c r="B906" s="120" t="s">
        <v>1035</v>
      </c>
      <c r="C906" s="121" t="s">
        <v>1036</v>
      </c>
    </row>
    <row r="907" spans="1:3" ht="24" hidden="1" x14ac:dyDescent="0.25">
      <c r="A907">
        <f t="shared" si="14"/>
        <v>4</v>
      </c>
      <c r="B907" s="129" t="s">
        <v>3696</v>
      </c>
      <c r="C907" s="130" t="s">
        <v>3697</v>
      </c>
    </row>
    <row r="908" spans="1:3" ht="25.5" hidden="1" x14ac:dyDescent="0.25">
      <c r="A908">
        <f t="shared" si="14"/>
        <v>5</v>
      </c>
      <c r="B908" s="129" t="s">
        <v>3698</v>
      </c>
      <c r="C908" s="131" t="s">
        <v>3699</v>
      </c>
    </row>
    <row r="909" spans="1:3" ht="28.5" hidden="1" x14ac:dyDescent="0.25">
      <c r="A909">
        <f t="shared" si="14"/>
        <v>7</v>
      </c>
      <c r="B909" s="120" t="s">
        <v>3700</v>
      </c>
      <c r="C909" s="132" t="s">
        <v>1038</v>
      </c>
    </row>
    <row r="910" spans="1:3" x14ac:dyDescent="0.25">
      <c r="A910">
        <f t="shared" si="14"/>
        <v>8</v>
      </c>
      <c r="B910" s="120" t="s">
        <v>1037</v>
      </c>
      <c r="C910" s="121" t="s">
        <v>1038</v>
      </c>
    </row>
    <row r="911" spans="1:3" ht="42.75" hidden="1" x14ac:dyDescent="0.25">
      <c r="A911">
        <f t="shared" si="14"/>
        <v>7</v>
      </c>
      <c r="B911" s="120" t="s">
        <v>3701</v>
      </c>
      <c r="C911" s="132" t="s">
        <v>3702</v>
      </c>
    </row>
    <row r="912" spans="1:3" ht="30" x14ac:dyDescent="0.25">
      <c r="A912">
        <f t="shared" si="14"/>
        <v>8</v>
      </c>
      <c r="B912" s="120" t="s">
        <v>1039</v>
      </c>
      <c r="C912" s="121" t="s">
        <v>1040</v>
      </c>
    </row>
    <row r="913" spans="1:3" ht="45" x14ac:dyDescent="0.25">
      <c r="A913">
        <f t="shared" si="14"/>
        <v>8</v>
      </c>
      <c r="B913" s="120" t="s">
        <v>1041</v>
      </c>
      <c r="C913" s="121" t="s">
        <v>1042</v>
      </c>
    </row>
    <row r="914" spans="1:3" hidden="1" x14ac:dyDescent="0.25">
      <c r="A914">
        <f t="shared" si="14"/>
        <v>5</v>
      </c>
      <c r="B914" s="129" t="s">
        <v>3703</v>
      </c>
      <c r="C914" s="131" t="s">
        <v>1044</v>
      </c>
    </row>
    <row r="915" spans="1:3" hidden="1" x14ac:dyDescent="0.25">
      <c r="A915">
        <f t="shared" si="14"/>
        <v>7</v>
      </c>
      <c r="B915" s="120" t="s">
        <v>3704</v>
      </c>
      <c r="C915" s="132" t="s">
        <v>1044</v>
      </c>
    </row>
    <row r="916" spans="1:3" x14ac:dyDescent="0.25">
      <c r="A916">
        <f t="shared" si="14"/>
        <v>8</v>
      </c>
      <c r="B916" s="120" t="s">
        <v>1043</v>
      </c>
      <c r="C916" s="121" t="s">
        <v>1044</v>
      </c>
    </row>
    <row r="917" spans="1:3" ht="24" hidden="1" x14ac:dyDescent="0.25">
      <c r="A917">
        <f t="shared" si="14"/>
        <v>4</v>
      </c>
      <c r="B917" s="129" t="s">
        <v>3705</v>
      </c>
      <c r="C917" s="130" t="s">
        <v>3706</v>
      </c>
    </row>
    <row r="918" spans="1:3" ht="25.5" hidden="1" x14ac:dyDescent="0.25">
      <c r="A918">
        <f t="shared" si="14"/>
        <v>5</v>
      </c>
      <c r="B918" s="129" t="s">
        <v>3707</v>
      </c>
      <c r="C918" s="131" t="s">
        <v>3708</v>
      </c>
    </row>
    <row r="919" spans="1:3" ht="28.5" hidden="1" x14ac:dyDescent="0.25">
      <c r="A919">
        <f t="shared" si="14"/>
        <v>7</v>
      </c>
      <c r="B919" s="120" t="s">
        <v>3709</v>
      </c>
      <c r="C919" s="132" t="s">
        <v>3708</v>
      </c>
    </row>
    <row r="920" spans="1:3" x14ac:dyDescent="0.25">
      <c r="A920">
        <f t="shared" si="14"/>
        <v>8</v>
      </c>
      <c r="B920" s="120" t="s">
        <v>1045</v>
      </c>
      <c r="C920" s="121" t="s">
        <v>1046</v>
      </c>
    </row>
    <row r="921" spans="1:3" x14ac:dyDescent="0.25">
      <c r="A921">
        <f t="shared" si="14"/>
        <v>8</v>
      </c>
      <c r="B921" s="120" t="s">
        <v>1047</v>
      </c>
      <c r="C921" s="121" t="s">
        <v>1048</v>
      </c>
    </row>
    <row r="922" spans="1:3" ht="30" x14ac:dyDescent="0.25">
      <c r="A922">
        <f t="shared" si="14"/>
        <v>8</v>
      </c>
      <c r="B922" s="120" t="s">
        <v>1049</v>
      </c>
      <c r="C922" s="121" t="s">
        <v>1050</v>
      </c>
    </row>
    <row r="923" spans="1:3" hidden="1" x14ac:dyDescent="0.25">
      <c r="A923">
        <f t="shared" si="14"/>
        <v>4</v>
      </c>
      <c r="B923" s="129" t="s">
        <v>3710</v>
      </c>
      <c r="C923" s="130" t="s">
        <v>3711</v>
      </c>
    </row>
    <row r="924" spans="1:3" hidden="1" x14ac:dyDescent="0.25">
      <c r="A924">
        <f t="shared" si="14"/>
        <v>5</v>
      </c>
      <c r="B924" s="129" t="s">
        <v>3712</v>
      </c>
      <c r="C924" s="131" t="s">
        <v>3713</v>
      </c>
    </row>
    <row r="925" spans="1:3" ht="28.5" hidden="1" x14ac:dyDescent="0.25">
      <c r="A925">
        <f t="shared" si="14"/>
        <v>7</v>
      </c>
      <c r="B925" s="120" t="s">
        <v>3714</v>
      </c>
      <c r="C925" s="132" t="s">
        <v>3715</v>
      </c>
    </row>
    <row r="926" spans="1:3" x14ac:dyDescent="0.25">
      <c r="A926">
        <f t="shared" si="14"/>
        <v>8</v>
      </c>
      <c r="B926" s="120" t="s">
        <v>1051</v>
      </c>
      <c r="C926" s="121" t="s">
        <v>1052</v>
      </c>
    </row>
    <row r="927" spans="1:3" x14ac:dyDescent="0.25">
      <c r="A927">
        <f t="shared" si="14"/>
        <v>8</v>
      </c>
      <c r="B927" s="120" t="s">
        <v>1053</v>
      </c>
      <c r="C927" s="121" t="s">
        <v>1054</v>
      </c>
    </row>
    <row r="928" spans="1:3" hidden="1" x14ac:dyDescent="0.25">
      <c r="A928">
        <f t="shared" si="14"/>
        <v>7</v>
      </c>
      <c r="B928" s="120" t="s">
        <v>3716</v>
      </c>
      <c r="C928" s="132" t="s">
        <v>1056</v>
      </c>
    </row>
    <row r="929" spans="1:3" x14ac:dyDescent="0.25">
      <c r="A929">
        <f t="shared" si="14"/>
        <v>8</v>
      </c>
      <c r="B929" s="120" t="s">
        <v>1055</v>
      </c>
      <c r="C929" s="121" t="s">
        <v>1056</v>
      </c>
    </row>
    <row r="930" spans="1:3" hidden="1" x14ac:dyDescent="0.25">
      <c r="A930">
        <f t="shared" si="14"/>
        <v>4</v>
      </c>
      <c r="B930" s="129" t="s">
        <v>3717</v>
      </c>
      <c r="C930" s="130" t="s">
        <v>3718</v>
      </c>
    </row>
    <row r="931" spans="1:3" hidden="1" x14ac:dyDescent="0.25">
      <c r="A931">
        <f t="shared" si="14"/>
        <v>5</v>
      </c>
      <c r="B931" s="129" t="s">
        <v>3719</v>
      </c>
      <c r="C931" s="131" t="s">
        <v>1058</v>
      </c>
    </row>
    <row r="932" spans="1:3" hidden="1" x14ac:dyDescent="0.25">
      <c r="A932">
        <f t="shared" si="14"/>
        <v>7</v>
      </c>
      <c r="B932" s="120" t="s">
        <v>3720</v>
      </c>
      <c r="C932" s="132" t="s">
        <v>1058</v>
      </c>
    </row>
    <row r="933" spans="1:3" x14ac:dyDescent="0.25">
      <c r="A933">
        <f t="shared" si="14"/>
        <v>8</v>
      </c>
      <c r="B933" s="120" t="s">
        <v>1057</v>
      </c>
      <c r="C933" s="121" t="s">
        <v>1058</v>
      </c>
    </row>
    <row r="934" spans="1:3" ht="30" hidden="1" x14ac:dyDescent="0.25">
      <c r="A934">
        <f t="shared" si="14"/>
        <v>2</v>
      </c>
      <c r="B934" s="127" t="s">
        <v>3721</v>
      </c>
      <c r="C934" s="128" t="s">
        <v>3722</v>
      </c>
    </row>
    <row r="935" spans="1:3" ht="24" hidden="1" x14ac:dyDescent="0.25">
      <c r="A935">
        <f t="shared" si="14"/>
        <v>4</v>
      </c>
      <c r="B935" s="129" t="s">
        <v>3723</v>
      </c>
      <c r="C935" s="130" t="s">
        <v>3724</v>
      </c>
    </row>
    <row r="936" spans="1:3" hidden="1" x14ac:dyDescent="0.25">
      <c r="A936">
        <f t="shared" si="14"/>
        <v>5</v>
      </c>
      <c r="B936" s="129" t="s">
        <v>3725</v>
      </c>
      <c r="C936" s="131" t="s">
        <v>1060</v>
      </c>
    </row>
    <row r="937" spans="1:3" hidden="1" x14ac:dyDescent="0.25">
      <c r="A937">
        <f t="shared" si="14"/>
        <v>7</v>
      </c>
      <c r="B937" s="120" t="s">
        <v>3726</v>
      </c>
      <c r="C937" s="132" t="s">
        <v>1060</v>
      </c>
    </row>
    <row r="938" spans="1:3" x14ac:dyDescent="0.25">
      <c r="A938">
        <f t="shared" si="14"/>
        <v>8</v>
      </c>
      <c r="B938" s="120" t="s">
        <v>1059</v>
      </c>
      <c r="C938" s="121" t="s">
        <v>1060</v>
      </c>
    </row>
    <row r="939" spans="1:3" ht="25.5" hidden="1" x14ac:dyDescent="0.25">
      <c r="A939">
        <f t="shared" si="14"/>
        <v>5</v>
      </c>
      <c r="B939" s="129" t="s">
        <v>3727</v>
      </c>
      <c r="C939" s="131" t="s">
        <v>1062</v>
      </c>
    </row>
    <row r="940" spans="1:3" ht="28.5" hidden="1" x14ac:dyDescent="0.25">
      <c r="A940">
        <f t="shared" si="14"/>
        <v>7</v>
      </c>
      <c r="B940" s="120" t="s">
        <v>3728</v>
      </c>
      <c r="C940" s="132" t="s">
        <v>1062</v>
      </c>
    </row>
    <row r="941" spans="1:3" ht="30" x14ac:dyDescent="0.25">
      <c r="A941">
        <f t="shared" si="14"/>
        <v>8</v>
      </c>
      <c r="B941" s="120" t="s">
        <v>1061</v>
      </c>
      <c r="C941" s="121" t="s">
        <v>1062</v>
      </c>
    </row>
    <row r="942" spans="1:3" hidden="1" x14ac:dyDescent="0.25">
      <c r="A942">
        <f t="shared" si="14"/>
        <v>4</v>
      </c>
      <c r="B942" s="129" t="s">
        <v>3729</v>
      </c>
      <c r="C942" s="130" t="s">
        <v>3730</v>
      </c>
    </row>
    <row r="943" spans="1:3" hidden="1" x14ac:dyDescent="0.25">
      <c r="A943">
        <f t="shared" si="14"/>
        <v>5</v>
      </c>
      <c r="B943" s="129" t="s">
        <v>3731</v>
      </c>
      <c r="C943" s="131" t="s">
        <v>1064</v>
      </c>
    </row>
    <row r="944" spans="1:3" hidden="1" x14ac:dyDescent="0.25">
      <c r="A944">
        <f t="shared" si="14"/>
        <v>7</v>
      </c>
      <c r="B944" s="120" t="s">
        <v>3732</v>
      </c>
      <c r="C944" s="132" t="s">
        <v>1064</v>
      </c>
    </row>
    <row r="945" spans="1:3" x14ac:dyDescent="0.25">
      <c r="A945">
        <f t="shared" si="14"/>
        <v>8</v>
      </c>
      <c r="B945" s="120" t="s">
        <v>1063</v>
      </c>
      <c r="C945" s="121" t="s">
        <v>1064</v>
      </c>
    </row>
    <row r="946" spans="1:3" hidden="1" x14ac:dyDescent="0.25">
      <c r="A946">
        <f t="shared" si="14"/>
        <v>4</v>
      </c>
      <c r="B946" s="129" t="s">
        <v>3733</v>
      </c>
      <c r="C946" s="130" t="s">
        <v>3734</v>
      </c>
    </row>
    <row r="947" spans="1:3" hidden="1" x14ac:dyDescent="0.25">
      <c r="A947">
        <f t="shared" si="14"/>
        <v>5</v>
      </c>
      <c r="B947" s="129" t="s">
        <v>3735</v>
      </c>
      <c r="C947" s="131" t="s">
        <v>3736</v>
      </c>
    </row>
    <row r="948" spans="1:3" hidden="1" x14ac:dyDescent="0.25">
      <c r="A948">
        <f t="shared" si="14"/>
        <v>7</v>
      </c>
      <c r="B948" s="120" t="s">
        <v>3737</v>
      </c>
      <c r="C948" s="132" t="s">
        <v>3736</v>
      </c>
    </row>
    <row r="949" spans="1:3" x14ac:dyDescent="0.25">
      <c r="A949">
        <f t="shared" si="14"/>
        <v>8</v>
      </c>
      <c r="B949" s="120" t="s">
        <v>1065</v>
      </c>
      <c r="C949" s="121" t="s">
        <v>1066</v>
      </c>
    </row>
    <row r="950" spans="1:3" x14ac:dyDescent="0.25">
      <c r="A950">
        <f t="shared" si="14"/>
        <v>8</v>
      </c>
      <c r="B950" s="120" t="s">
        <v>1067</v>
      </c>
      <c r="C950" s="121" t="s">
        <v>1068</v>
      </c>
    </row>
    <row r="951" spans="1:3" hidden="1" x14ac:dyDescent="0.25">
      <c r="A951">
        <f t="shared" si="14"/>
        <v>5</v>
      </c>
      <c r="B951" s="129" t="s">
        <v>3738</v>
      </c>
      <c r="C951" s="131" t="s">
        <v>1070</v>
      </c>
    </row>
    <row r="952" spans="1:3" hidden="1" x14ac:dyDescent="0.25">
      <c r="A952">
        <f t="shared" si="14"/>
        <v>7</v>
      </c>
      <c r="B952" s="120" t="s">
        <v>3739</v>
      </c>
      <c r="C952" s="132" t="s">
        <v>1070</v>
      </c>
    </row>
    <row r="953" spans="1:3" x14ac:dyDescent="0.25">
      <c r="A953">
        <f t="shared" si="14"/>
        <v>8</v>
      </c>
      <c r="B953" s="120" t="s">
        <v>1069</v>
      </c>
      <c r="C953" s="121" t="s">
        <v>1070</v>
      </c>
    </row>
    <row r="954" spans="1:3" hidden="1" x14ac:dyDescent="0.25">
      <c r="A954">
        <f t="shared" si="14"/>
        <v>5</v>
      </c>
      <c r="B954" s="129" t="s">
        <v>3740</v>
      </c>
      <c r="C954" s="131" t="s">
        <v>3741</v>
      </c>
    </row>
    <row r="955" spans="1:3" hidden="1" x14ac:dyDescent="0.25">
      <c r="A955">
        <f t="shared" si="14"/>
        <v>7</v>
      </c>
      <c r="B955" s="120" t="s">
        <v>3742</v>
      </c>
      <c r="C955" s="132" t="s">
        <v>3741</v>
      </c>
    </row>
    <row r="956" spans="1:3" x14ac:dyDescent="0.25">
      <c r="A956">
        <f t="shared" si="14"/>
        <v>8</v>
      </c>
      <c r="B956" s="120" t="s">
        <v>1071</v>
      </c>
      <c r="C956" s="121" t="s">
        <v>1072</v>
      </c>
    </row>
    <row r="957" spans="1:3" x14ac:dyDescent="0.25">
      <c r="A957">
        <f t="shared" si="14"/>
        <v>8</v>
      </c>
      <c r="B957" s="120" t="s">
        <v>1073</v>
      </c>
      <c r="C957" s="121" t="s">
        <v>1074</v>
      </c>
    </row>
    <row r="958" spans="1:3" hidden="1" x14ac:dyDescent="0.25">
      <c r="A958">
        <f t="shared" si="14"/>
        <v>4</v>
      </c>
      <c r="B958" s="129" t="s">
        <v>3743</v>
      </c>
      <c r="C958" s="130" t="s">
        <v>3744</v>
      </c>
    </row>
    <row r="959" spans="1:3" hidden="1" x14ac:dyDescent="0.25">
      <c r="A959">
        <f t="shared" si="14"/>
        <v>5</v>
      </c>
      <c r="B959" s="129" t="s">
        <v>3745</v>
      </c>
      <c r="C959" s="131" t="s">
        <v>3746</v>
      </c>
    </row>
    <row r="960" spans="1:3" hidden="1" x14ac:dyDescent="0.25">
      <c r="A960">
        <f t="shared" si="14"/>
        <v>7</v>
      </c>
      <c r="B960" s="120" t="s">
        <v>3747</v>
      </c>
      <c r="C960" s="132" t="s">
        <v>3746</v>
      </c>
    </row>
    <row r="961" spans="1:3" ht="30" x14ac:dyDescent="0.25">
      <c r="A961">
        <f t="shared" si="14"/>
        <v>8</v>
      </c>
      <c r="B961" s="120" t="s">
        <v>1075</v>
      </c>
      <c r="C961" s="121" t="s">
        <v>1076</v>
      </c>
    </row>
    <row r="962" spans="1:3" x14ac:dyDescent="0.25">
      <c r="A962">
        <f t="shared" ref="A962:A1025" si="15">LEN(B962)</f>
        <v>8</v>
      </c>
      <c r="B962" s="120" t="s">
        <v>1077</v>
      </c>
      <c r="C962" s="121" t="s">
        <v>1078</v>
      </c>
    </row>
    <row r="963" spans="1:3" hidden="1" x14ac:dyDescent="0.25">
      <c r="A963">
        <f t="shared" si="15"/>
        <v>4</v>
      </c>
      <c r="B963" s="129" t="s">
        <v>3748</v>
      </c>
      <c r="C963" s="130" t="s">
        <v>3749</v>
      </c>
    </row>
    <row r="964" spans="1:3" hidden="1" x14ac:dyDescent="0.25">
      <c r="A964">
        <f t="shared" si="15"/>
        <v>5</v>
      </c>
      <c r="B964" s="129" t="s">
        <v>3750</v>
      </c>
      <c r="C964" s="131" t="s">
        <v>1080</v>
      </c>
    </row>
    <row r="965" spans="1:3" hidden="1" x14ac:dyDescent="0.25">
      <c r="A965">
        <f t="shared" si="15"/>
        <v>7</v>
      </c>
      <c r="B965" s="120" t="s">
        <v>3751</v>
      </c>
      <c r="C965" s="132" t="s">
        <v>1080</v>
      </c>
    </row>
    <row r="966" spans="1:3" x14ac:dyDescent="0.25">
      <c r="A966">
        <f t="shared" si="15"/>
        <v>8</v>
      </c>
      <c r="B966" s="120" t="s">
        <v>1079</v>
      </c>
      <c r="C966" s="121" t="s">
        <v>1080</v>
      </c>
    </row>
    <row r="967" spans="1:3" hidden="1" x14ac:dyDescent="0.25">
      <c r="A967">
        <f t="shared" si="15"/>
        <v>5</v>
      </c>
      <c r="B967" s="129" t="s">
        <v>3752</v>
      </c>
      <c r="C967" s="131" t="s">
        <v>1082</v>
      </c>
    </row>
    <row r="968" spans="1:3" hidden="1" x14ac:dyDescent="0.25">
      <c r="A968">
        <f t="shared" si="15"/>
        <v>7</v>
      </c>
      <c r="B968" s="120" t="s">
        <v>3753</v>
      </c>
      <c r="C968" s="132" t="s">
        <v>1082</v>
      </c>
    </row>
    <row r="969" spans="1:3" x14ac:dyDescent="0.25">
      <c r="A969">
        <f t="shared" si="15"/>
        <v>8</v>
      </c>
      <c r="B969" s="120" t="s">
        <v>1081</v>
      </c>
      <c r="C969" s="121" t="s">
        <v>1082</v>
      </c>
    </row>
    <row r="970" spans="1:3" hidden="1" x14ac:dyDescent="0.25">
      <c r="A970">
        <f t="shared" si="15"/>
        <v>4</v>
      </c>
      <c r="B970" s="129" t="s">
        <v>3754</v>
      </c>
      <c r="C970" s="130" t="s">
        <v>3755</v>
      </c>
    </row>
    <row r="971" spans="1:3" hidden="1" x14ac:dyDescent="0.25">
      <c r="A971">
        <f t="shared" si="15"/>
        <v>5</v>
      </c>
      <c r="B971" s="129" t="s">
        <v>3756</v>
      </c>
      <c r="C971" s="131" t="s">
        <v>3757</v>
      </c>
    </row>
    <row r="972" spans="1:3" hidden="1" x14ac:dyDescent="0.25">
      <c r="A972">
        <f t="shared" si="15"/>
        <v>7</v>
      </c>
      <c r="B972" s="120" t="s">
        <v>3758</v>
      </c>
      <c r="C972" s="132" t="s">
        <v>3757</v>
      </c>
    </row>
    <row r="973" spans="1:3" x14ac:dyDescent="0.25">
      <c r="A973">
        <f t="shared" si="15"/>
        <v>8</v>
      </c>
      <c r="B973" s="120" t="s">
        <v>1083</v>
      </c>
      <c r="C973" s="121" t="s">
        <v>1084</v>
      </c>
    </row>
    <row r="974" spans="1:3" x14ac:dyDescent="0.25">
      <c r="A974">
        <f t="shared" si="15"/>
        <v>8</v>
      </c>
      <c r="B974" s="120" t="s">
        <v>1085</v>
      </c>
      <c r="C974" s="121" t="s">
        <v>1086</v>
      </c>
    </row>
    <row r="975" spans="1:3" x14ac:dyDescent="0.25">
      <c r="A975">
        <f t="shared" si="15"/>
        <v>8</v>
      </c>
      <c r="B975" s="120" t="s">
        <v>1087</v>
      </c>
      <c r="C975" s="121" t="s">
        <v>1088</v>
      </c>
    </row>
    <row r="976" spans="1:3" x14ac:dyDescent="0.25">
      <c r="A976">
        <f t="shared" si="15"/>
        <v>8</v>
      </c>
      <c r="B976" s="120" t="s">
        <v>1089</v>
      </c>
      <c r="C976" s="121" t="s">
        <v>1090</v>
      </c>
    </row>
    <row r="977" spans="1:3" hidden="1" x14ac:dyDescent="0.25">
      <c r="A977">
        <f t="shared" si="15"/>
        <v>2</v>
      </c>
      <c r="B977" s="127" t="s">
        <v>3759</v>
      </c>
      <c r="C977" s="128" t="s">
        <v>3760</v>
      </c>
    </row>
    <row r="978" spans="1:3" hidden="1" x14ac:dyDescent="0.25">
      <c r="A978">
        <f t="shared" si="15"/>
        <v>4</v>
      </c>
      <c r="B978" s="129" t="s">
        <v>3761</v>
      </c>
      <c r="C978" s="130" t="s">
        <v>3762</v>
      </c>
    </row>
    <row r="979" spans="1:3" ht="25.5" hidden="1" x14ac:dyDescent="0.25">
      <c r="A979">
        <f t="shared" si="15"/>
        <v>5</v>
      </c>
      <c r="B979" s="129" t="s">
        <v>3763</v>
      </c>
      <c r="C979" s="131" t="s">
        <v>3764</v>
      </c>
    </row>
    <row r="980" spans="1:3" ht="42.75" hidden="1" x14ac:dyDescent="0.25">
      <c r="A980">
        <f t="shared" si="15"/>
        <v>7</v>
      </c>
      <c r="B980" s="120" t="s">
        <v>3765</v>
      </c>
      <c r="C980" s="132" t="s">
        <v>3766</v>
      </c>
    </row>
    <row r="981" spans="1:3" ht="30" x14ac:dyDescent="0.25">
      <c r="A981">
        <f t="shared" si="15"/>
        <v>8</v>
      </c>
      <c r="B981" s="120" t="s">
        <v>1091</v>
      </c>
      <c r="C981" s="121" t="s">
        <v>1092</v>
      </c>
    </row>
    <row r="982" spans="1:3" ht="30" x14ac:dyDescent="0.25">
      <c r="A982">
        <f t="shared" si="15"/>
        <v>8</v>
      </c>
      <c r="B982" s="120" t="s">
        <v>1093</v>
      </c>
      <c r="C982" s="121" t="s">
        <v>1094</v>
      </c>
    </row>
    <row r="983" spans="1:3" hidden="1" x14ac:dyDescent="0.25">
      <c r="A983">
        <f t="shared" si="15"/>
        <v>7</v>
      </c>
      <c r="B983" s="120" t="s">
        <v>3767</v>
      </c>
      <c r="C983" s="132" t="s">
        <v>1096</v>
      </c>
    </row>
    <row r="984" spans="1:3" x14ac:dyDescent="0.25">
      <c r="A984">
        <f t="shared" si="15"/>
        <v>8</v>
      </c>
      <c r="B984" s="120" t="s">
        <v>1095</v>
      </c>
      <c r="C984" s="121" t="s">
        <v>1096</v>
      </c>
    </row>
    <row r="985" spans="1:3" hidden="1" x14ac:dyDescent="0.25">
      <c r="A985">
        <f t="shared" si="15"/>
        <v>5</v>
      </c>
      <c r="B985" s="129" t="s">
        <v>3768</v>
      </c>
      <c r="C985" s="131" t="s">
        <v>1098</v>
      </c>
    </row>
    <row r="986" spans="1:3" hidden="1" x14ac:dyDescent="0.25">
      <c r="A986">
        <f t="shared" si="15"/>
        <v>7</v>
      </c>
      <c r="B986" s="120" t="s">
        <v>3769</v>
      </c>
      <c r="C986" s="132" t="s">
        <v>1098</v>
      </c>
    </row>
    <row r="987" spans="1:3" x14ac:dyDescent="0.25">
      <c r="A987">
        <f t="shared" si="15"/>
        <v>8</v>
      </c>
      <c r="B987" s="120" t="s">
        <v>1097</v>
      </c>
      <c r="C987" s="121" t="s">
        <v>1098</v>
      </c>
    </row>
    <row r="988" spans="1:3" hidden="1" x14ac:dyDescent="0.25">
      <c r="A988">
        <f t="shared" si="15"/>
        <v>5</v>
      </c>
      <c r="B988" s="129" t="s">
        <v>3770</v>
      </c>
      <c r="C988" s="131" t="s">
        <v>1100</v>
      </c>
    </row>
    <row r="989" spans="1:3" hidden="1" x14ac:dyDescent="0.25">
      <c r="A989">
        <f t="shared" si="15"/>
        <v>7</v>
      </c>
      <c r="B989" s="120" t="s">
        <v>3771</v>
      </c>
      <c r="C989" s="132" t="s">
        <v>1100</v>
      </c>
    </row>
    <row r="990" spans="1:3" x14ac:dyDescent="0.25">
      <c r="A990">
        <f t="shared" si="15"/>
        <v>8</v>
      </c>
      <c r="B990" s="120" t="s">
        <v>1099</v>
      </c>
      <c r="C990" s="121" t="s">
        <v>1100</v>
      </c>
    </row>
    <row r="991" spans="1:3" hidden="1" x14ac:dyDescent="0.25">
      <c r="A991">
        <f t="shared" si="15"/>
        <v>5</v>
      </c>
      <c r="B991" s="129" t="s">
        <v>3772</v>
      </c>
      <c r="C991" s="131" t="s">
        <v>1102</v>
      </c>
    </row>
    <row r="992" spans="1:3" hidden="1" x14ac:dyDescent="0.25">
      <c r="A992">
        <f t="shared" si="15"/>
        <v>7</v>
      </c>
      <c r="B992" s="120" t="s">
        <v>3773</v>
      </c>
      <c r="C992" s="132" t="s">
        <v>1102</v>
      </c>
    </row>
    <row r="993" spans="1:3" x14ac:dyDescent="0.25">
      <c r="A993">
        <f t="shared" si="15"/>
        <v>8</v>
      </c>
      <c r="B993" s="120" t="s">
        <v>1101</v>
      </c>
      <c r="C993" s="121" t="s">
        <v>1102</v>
      </c>
    </row>
    <row r="994" spans="1:3" ht="25.5" hidden="1" x14ac:dyDescent="0.25">
      <c r="A994">
        <f t="shared" si="15"/>
        <v>5</v>
      </c>
      <c r="B994" s="129" t="s">
        <v>3774</v>
      </c>
      <c r="C994" s="131" t="s">
        <v>3775</v>
      </c>
    </row>
    <row r="995" spans="1:3" ht="28.5" hidden="1" x14ac:dyDescent="0.25">
      <c r="A995">
        <f t="shared" si="15"/>
        <v>7</v>
      </c>
      <c r="B995" s="120" t="s">
        <v>3776</v>
      </c>
      <c r="C995" s="132" t="s">
        <v>1104</v>
      </c>
    </row>
    <row r="996" spans="1:3" ht="30" x14ac:dyDescent="0.25">
      <c r="A996">
        <f t="shared" si="15"/>
        <v>8</v>
      </c>
      <c r="B996" s="120" t="s">
        <v>1103</v>
      </c>
      <c r="C996" s="121" t="s">
        <v>1104</v>
      </c>
    </row>
    <row r="997" spans="1:3" hidden="1" x14ac:dyDescent="0.25">
      <c r="A997">
        <f t="shared" si="15"/>
        <v>7</v>
      </c>
      <c r="B997" s="120" t="s">
        <v>3777</v>
      </c>
      <c r="C997" s="132" t="s">
        <v>1106</v>
      </c>
    </row>
    <row r="998" spans="1:3" x14ac:dyDescent="0.25">
      <c r="A998">
        <f t="shared" si="15"/>
        <v>8</v>
      </c>
      <c r="B998" s="120" t="s">
        <v>1105</v>
      </c>
      <c r="C998" s="121" t="s">
        <v>1106</v>
      </c>
    </row>
    <row r="999" spans="1:3" hidden="1" x14ac:dyDescent="0.25">
      <c r="A999">
        <f t="shared" si="15"/>
        <v>4</v>
      </c>
      <c r="B999" s="129" t="s">
        <v>3778</v>
      </c>
      <c r="C999" s="130" t="s">
        <v>3779</v>
      </c>
    </row>
    <row r="1000" spans="1:3" hidden="1" x14ac:dyDescent="0.25">
      <c r="A1000">
        <f t="shared" si="15"/>
        <v>5</v>
      </c>
      <c r="B1000" s="129" t="s">
        <v>3780</v>
      </c>
      <c r="C1000" s="131" t="s">
        <v>3781</v>
      </c>
    </row>
    <row r="1001" spans="1:3" hidden="1" x14ac:dyDescent="0.25">
      <c r="A1001">
        <f t="shared" si="15"/>
        <v>7</v>
      </c>
      <c r="B1001" s="120" t="s">
        <v>3782</v>
      </c>
      <c r="C1001" s="132" t="s">
        <v>1108</v>
      </c>
    </row>
    <row r="1002" spans="1:3" x14ac:dyDescent="0.25">
      <c r="A1002">
        <f t="shared" si="15"/>
        <v>8</v>
      </c>
      <c r="B1002" s="120" t="s">
        <v>1107</v>
      </c>
      <c r="C1002" s="121" t="s">
        <v>1108</v>
      </c>
    </row>
    <row r="1003" spans="1:3" hidden="1" x14ac:dyDescent="0.25">
      <c r="A1003">
        <f t="shared" si="15"/>
        <v>7</v>
      </c>
      <c r="B1003" s="120" t="s">
        <v>3783</v>
      </c>
      <c r="C1003" s="132" t="s">
        <v>3784</v>
      </c>
    </row>
    <row r="1004" spans="1:3" x14ac:dyDescent="0.25">
      <c r="A1004">
        <f t="shared" si="15"/>
        <v>8</v>
      </c>
      <c r="B1004" s="120" t="s">
        <v>1109</v>
      </c>
      <c r="C1004" s="121" t="s">
        <v>1110</v>
      </c>
    </row>
    <row r="1005" spans="1:3" x14ac:dyDescent="0.25">
      <c r="A1005">
        <f t="shared" si="15"/>
        <v>8</v>
      </c>
      <c r="B1005" s="120" t="s">
        <v>1111</v>
      </c>
      <c r="C1005" s="121" t="s">
        <v>1112</v>
      </c>
    </row>
    <row r="1006" spans="1:3" ht="25.5" hidden="1" x14ac:dyDescent="0.25">
      <c r="A1006">
        <f t="shared" si="15"/>
        <v>5</v>
      </c>
      <c r="B1006" s="129" t="s">
        <v>3785</v>
      </c>
      <c r="C1006" s="131" t="s">
        <v>3786</v>
      </c>
    </row>
    <row r="1007" spans="1:3" ht="28.5" hidden="1" x14ac:dyDescent="0.25">
      <c r="A1007">
        <f t="shared" si="15"/>
        <v>7</v>
      </c>
      <c r="B1007" s="120" t="s">
        <v>3787</v>
      </c>
      <c r="C1007" s="132" t="s">
        <v>3786</v>
      </c>
    </row>
    <row r="1008" spans="1:3" x14ac:dyDescent="0.25">
      <c r="A1008">
        <f t="shared" si="15"/>
        <v>8</v>
      </c>
      <c r="B1008" s="120" t="s">
        <v>1113</v>
      </c>
      <c r="C1008" s="121" t="s">
        <v>1114</v>
      </c>
    </row>
    <row r="1009" spans="1:3" ht="30" x14ac:dyDescent="0.25">
      <c r="A1009">
        <f t="shared" si="15"/>
        <v>8</v>
      </c>
      <c r="B1009" s="120" t="s">
        <v>1115</v>
      </c>
      <c r="C1009" s="121" t="s">
        <v>1116</v>
      </c>
    </row>
    <row r="1010" spans="1:3" x14ac:dyDescent="0.25">
      <c r="A1010">
        <f t="shared" si="15"/>
        <v>8</v>
      </c>
      <c r="B1010" s="120" t="s">
        <v>1117</v>
      </c>
      <c r="C1010" s="121" t="s">
        <v>1118</v>
      </c>
    </row>
    <row r="1011" spans="1:3" x14ac:dyDescent="0.25">
      <c r="A1011">
        <f t="shared" si="15"/>
        <v>8</v>
      </c>
      <c r="B1011" s="120" t="s">
        <v>1119</v>
      </c>
      <c r="C1011" s="121" t="s">
        <v>1120</v>
      </c>
    </row>
    <row r="1012" spans="1:3" ht="25.5" hidden="1" x14ac:dyDescent="0.25">
      <c r="A1012">
        <f t="shared" si="15"/>
        <v>5</v>
      </c>
      <c r="B1012" s="129" t="s">
        <v>3788</v>
      </c>
      <c r="C1012" s="131" t="s">
        <v>3789</v>
      </c>
    </row>
    <row r="1013" spans="1:3" ht="28.5" hidden="1" x14ac:dyDescent="0.25">
      <c r="A1013">
        <f t="shared" si="15"/>
        <v>7</v>
      </c>
      <c r="B1013" s="120" t="s">
        <v>3790</v>
      </c>
      <c r="C1013" s="132" t="s">
        <v>3789</v>
      </c>
    </row>
    <row r="1014" spans="1:3" x14ac:dyDescent="0.25">
      <c r="A1014">
        <f t="shared" si="15"/>
        <v>8</v>
      </c>
      <c r="B1014" s="120" t="s">
        <v>1121</v>
      </c>
      <c r="C1014" s="121" t="s">
        <v>1122</v>
      </c>
    </row>
    <row r="1015" spans="1:3" ht="30" x14ac:dyDescent="0.25">
      <c r="A1015">
        <f t="shared" si="15"/>
        <v>8</v>
      </c>
      <c r="B1015" s="120" t="s">
        <v>1123</v>
      </c>
      <c r="C1015" s="121" t="s">
        <v>1124</v>
      </c>
    </row>
    <row r="1016" spans="1:3" hidden="1" x14ac:dyDescent="0.25">
      <c r="A1016">
        <f t="shared" si="15"/>
        <v>5</v>
      </c>
      <c r="B1016" s="129" t="s">
        <v>3791</v>
      </c>
      <c r="C1016" s="131" t="s">
        <v>1126</v>
      </c>
    </row>
    <row r="1017" spans="1:3" hidden="1" x14ac:dyDescent="0.25">
      <c r="A1017">
        <f t="shared" si="15"/>
        <v>7</v>
      </c>
      <c r="B1017" s="120" t="s">
        <v>3792</v>
      </c>
      <c r="C1017" s="132" t="s">
        <v>1126</v>
      </c>
    </row>
    <row r="1018" spans="1:3" x14ac:dyDescent="0.25">
      <c r="A1018">
        <f t="shared" si="15"/>
        <v>8</v>
      </c>
      <c r="B1018" s="120" t="s">
        <v>1125</v>
      </c>
      <c r="C1018" s="121" t="s">
        <v>1126</v>
      </c>
    </row>
    <row r="1019" spans="1:3" ht="25.5" hidden="1" x14ac:dyDescent="0.25">
      <c r="A1019">
        <f t="shared" si="15"/>
        <v>5</v>
      </c>
      <c r="B1019" s="129" t="s">
        <v>3793</v>
      </c>
      <c r="C1019" s="131" t="s">
        <v>3794</v>
      </c>
    </row>
    <row r="1020" spans="1:3" ht="28.5" hidden="1" x14ac:dyDescent="0.25">
      <c r="A1020">
        <f t="shared" si="15"/>
        <v>7</v>
      </c>
      <c r="B1020" s="120" t="s">
        <v>3795</v>
      </c>
      <c r="C1020" s="132" t="s">
        <v>1128</v>
      </c>
    </row>
    <row r="1021" spans="1:3" ht="30" x14ac:dyDescent="0.25">
      <c r="A1021">
        <f t="shared" si="15"/>
        <v>8</v>
      </c>
      <c r="B1021" s="120" t="s">
        <v>1127</v>
      </c>
      <c r="C1021" s="121" t="s">
        <v>1128</v>
      </c>
    </row>
    <row r="1022" spans="1:3" hidden="1" x14ac:dyDescent="0.25">
      <c r="A1022">
        <f t="shared" si="15"/>
        <v>5</v>
      </c>
      <c r="B1022" s="129" t="s">
        <v>3796</v>
      </c>
      <c r="C1022" s="131" t="s">
        <v>3797</v>
      </c>
    </row>
    <row r="1023" spans="1:3" ht="28.5" hidden="1" x14ac:dyDescent="0.25">
      <c r="A1023">
        <f t="shared" si="15"/>
        <v>7</v>
      </c>
      <c r="B1023" s="120" t="s">
        <v>3798</v>
      </c>
      <c r="C1023" s="132" t="s">
        <v>1130</v>
      </c>
    </row>
    <row r="1024" spans="1:3" ht="30" x14ac:dyDescent="0.25">
      <c r="A1024">
        <f t="shared" si="15"/>
        <v>8</v>
      </c>
      <c r="B1024" s="120" t="s">
        <v>1129</v>
      </c>
      <c r="C1024" s="121" t="s">
        <v>1130</v>
      </c>
    </row>
    <row r="1025" spans="1:3" ht="28.5" hidden="1" x14ac:dyDescent="0.25">
      <c r="A1025">
        <f t="shared" si="15"/>
        <v>7</v>
      </c>
      <c r="B1025" s="120" t="s">
        <v>3799</v>
      </c>
      <c r="C1025" s="132" t="s">
        <v>1132</v>
      </c>
    </row>
    <row r="1026" spans="1:3" ht="30" x14ac:dyDescent="0.25">
      <c r="A1026">
        <f t="shared" ref="A1026:A1089" si="16">LEN(B1026)</f>
        <v>8</v>
      </c>
      <c r="B1026" s="120" t="s">
        <v>1131</v>
      </c>
      <c r="C1026" s="121" t="s">
        <v>1132</v>
      </c>
    </row>
    <row r="1027" spans="1:3" ht="28.5" hidden="1" x14ac:dyDescent="0.25">
      <c r="A1027">
        <f t="shared" si="16"/>
        <v>7</v>
      </c>
      <c r="B1027" s="120" t="s">
        <v>3800</v>
      </c>
      <c r="C1027" s="132" t="s">
        <v>1134</v>
      </c>
    </row>
    <row r="1028" spans="1:3" ht="30" x14ac:dyDescent="0.25">
      <c r="A1028">
        <f t="shared" si="16"/>
        <v>8</v>
      </c>
      <c r="B1028" s="120" t="s">
        <v>1133</v>
      </c>
      <c r="C1028" s="121" t="s">
        <v>1134</v>
      </c>
    </row>
    <row r="1029" spans="1:3" ht="28.5" hidden="1" x14ac:dyDescent="0.25">
      <c r="A1029">
        <f t="shared" si="16"/>
        <v>7</v>
      </c>
      <c r="B1029" s="120" t="s">
        <v>3801</v>
      </c>
      <c r="C1029" s="132" t="s">
        <v>3802</v>
      </c>
    </row>
    <row r="1030" spans="1:3" ht="30" x14ac:dyDescent="0.25">
      <c r="A1030">
        <f t="shared" si="16"/>
        <v>8</v>
      </c>
      <c r="B1030" s="120" t="s">
        <v>1135</v>
      </c>
      <c r="C1030" s="121" t="s">
        <v>1136</v>
      </c>
    </row>
    <row r="1031" spans="1:3" ht="30" x14ac:dyDescent="0.25">
      <c r="A1031">
        <f t="shared" si="16"/>
        <v>8</v>
      </c>
      <c r="B1031" s="120" t="s">
        <v>1137</v>
      </c>
      <c r="C1031" s="121" t="s">
        <v>1138</v>
      </c>
    </row>
    <row r="1032" spans="1:3" ht="30" x14ac:dyDescent="0.25">
      <c r="A1032">
        <f t="shared" si="16"/>
        <v>8</v>
      </c>
      <c r="B1032" s="120" t="s">
        <v>1139</v>
      </c>
      <c r="C1032" s="121" t="s">
        <v>1140</v>
      </c>
    </row>
    <row r="1033" spans="1:3" ht="30" x14ac:dyDescent="0.25">
      <c r="A1033">
        <f t="shared" si="16"/>
        <v>8</v>
      </c>
      <c r="B1033" s="120" t="s">
        <v>1141</v>
      </c>
      <c r="C1033" s="121" t="s">
        <v>1142</v>
      </c>
    </row>
    <row r="1034" spans="1:3" hidden="1" x14ac:dyDescent="0.25">
      <c r="A1034">
        <f t="shared" si="16"/>
        <v>4</v>
      </c>
      <c r="B1034" s="129" t="s">
        <v>3803</v>
      </c>
      <c r="C1034" s="130" t="s">
        <v>3804</v>
      </c>
    </row>
    <row r="1035" spans="1:3" hidden="1" x14ac:dyDescent="0.25">
      <c r="A1035">
        <f t="shared" si="16"/>
        <v>5</v>
      </c>
      <c r="B1035" s="129" t="s">
        <v>3805</v>
      </c>
      <c r="C1035" s="131" t="s">
        <v>3806</v>
      </c>
    </row>
    <row r="1036" spans="1:3" hidden="1" x14ac:dyDescent="0.25">
      <c r="A1036">
        <f t="shared" si="16"/>
        <v>7</v>
      </c>
      <c r="B1036" s="120" t="s">
        <v>3807</v>
      </c>
      <c r="C1036" s="132" t="s">
        <v>1144</v>
      </c>
    </row>
    <row r="1037" spans="1:3" x14ac:dyDescent="0.25">
      <c r="A1037">
        <f t="shared" si="16"/>
        <v>8</v>
      </c>
      <c r="B1037" s="120" t="s">
        <v>1143</v>
      </c>
      <c r="C1037" s="121" t="s">
        <v>1144</v>
      </c>
    </row>
    <row r="1038" spans="1:3" ht="28.5" hidden="1" x14ac:dyDescent="0.25">
      <c r="A1038">
        <f t="shared" si="16"/>
        <v>7</v>
      </c>
      <c r="B1038" s="120" t="s">
        <v>3808</v>
      </c>
      <c r="C1038" s="132" t="s">
        <v>1146</v>
      </c>
    </row>
    <row r="1039" spans="1:3" x14ac:dyDescent="0.25">
      <c r="A1039">
        <f t="shared" si="16"/>
        <v>8</v>
      </c>
      <c r="B1039" s="120" t="s">
        <v>1145</v>
      </c>
      <c r="C1039" s="121" t="s">
        <v>1146</v>
      </c>
    </row>
    <row r="1040" spans="1:3" ht="24" hidden="1" x14ac:dyDescent="0.25">
      <c r="A1040">
        <f t="shared" si="16"/>
        <v>4</v>
      </c>
      <c r="B1040" s="129" t="s">
        <v>3809</v>
      </c>
      <c r="C1040" s="130" t="s">
        <v>3810</v>
      </c>
    </row>
    <row r="1041" spans="1:3" hidden="1" x14ac:dyDescent="0.25">
      <c r="A1041">
        <f t="shared" si="16"/>
        <v>5</v>
      </c>
      <c r="B1041" s="129" t="s">
        <v>3811</v>
      </c>
      <c r="C1041" s="131" t="s">
        <v>3812</v>
      </c>
    </row>
    <row r="1042" spans="1:3" ht="28.5" hidden="1" x14ac:dyDescent="0.25">
      <c r="A1042">
        <f t="shared" si="16"/>
        <v>7</v>
      </c>
      <c r="B1042" s="120" t="s">
        <v>3813</v>
      </c>
      <c r="C1042" s="132" t="s">
        <v>1148</v>
      </c>
    </row>
    <row r="1043" spans="1:3" ht="30" x14ac:dyDescent="0.25">
      <c r="A1043">
        <f t="shared" si="16"/>
        <v>8</v>
      </c>
      <c r="B1043" s="120" t="s">
        <v>1147</v>
      </c>
      <c r="C1043" s="121" t="s">
        <v>1148</v>
      </c>
    </row>
    <row r="1044" spans="1:3" hidden="1" x14ac:dyDescent="0.25">
      <c r="A1044">
        <f t="shared" si="16"/>
        <v>5</v>
      </c>
      <c r="B1044" s="129" t="s">
        <v>3814</v>
      </c>
      <c r="C1044" s="131" t="s">
        <v>3815</v>
      </c>
    </row>
    <row r="1045" spans="1:3" hidden="1" x14ac:dyDescent="0.25">
      <c r="A1045">
        <f t="shared" si="16"/>
        <v>7</v>
      </c>
      <c r="B1045" s="120" t="s">
        <v>3816</v>
      </c>
      <c r="C1045" s="132" t="s">
        <v>3817</v>
      </c>
    </row>
    <row r="1046" spans="1:3" x14ac:dyDescent="0.25">
      <c r="A1046">
        <f t="shared" si="16"/>
        <v>8</v>
      </c>
      <c r="B1046" s="120" t="s">
        <v>1149</v>
      </c>
      <c r="C1046" s="121" t="s">
        <v>1150</v>
      </c>
    </row>
    <row r="1047" spans="1:3" x14ac:dyDescent="0.25">
      <c r="A1047">
        <f t="shared" si="16"/>
        <v>8</v>
      </c>
      <c r="B1047" s="120" t="s">
        <v>1151</v>
      </c>
      <c r="C1047" s="121" t="s">
        <v>1152</v>
      </c>
    </row>
    <row r="1048" spans="1:3" hidden="1" x14ac:dyDescent="0.25">
      <c r="A1048">
        <f t="shared" si="16"/>
        <v>4</v>
      </c>
      <c r="B1048" s="129" t="s">
        <v>3818</v>
      </c>
      <c r="C1048" s="130" t="s">
        <v>3819</v>
      </c>
    </row>
    <row r="1049" spans="1:3" hidden="1" x14ac:dyDescent="0.25">
      <c r="A1049">
        <f t="shared" si="16"/>
        <v>5</v>
      </c>
      <c r="B1049" s="129" t="s">
        <v>3820</v>
      </c>
      <c r="C1049" s="131" t="s">
        <v>3821</v>
      </c>
    </row>
    <row r="1050" spans="1:3" hidden="1" x14ac:dyDescent="0.25">
      <c r="A1050">
        <f t="shared" si="16"/>
        <v>7</v>
      </c>
      <c r="B1050" s="120" t="s">
        <v>3822</v>
      </c>
      <c r="C1050" s="132" t="s">
        <v>1154</v>
      </c>
    </row>
    <row r="1051" spans="1:3" x14ac:dyDescent="0.25">
      <c r="A1051">
        <f t="shared" si="16"/>
        <v>8</v>
      </c>
      <c r="B1051" s="120" t="s">
        <v>1153</v>
      </c>
      <c r="C1051" s="121" t="s">
        <v>1154</v>
      </c>
    </row>
    <row r="1052" spans="1:3" hidden="1" x14ac:dyDescent="0.25">
      <c r="A1052">
        <f t="shared" si="16"/>
        <v>5</v>
      </c>
      <c r="B1052" s="129" t="s">
        <v>3823</v>
      </c>
      <c r="C1052" s="131" t="s">
        <v>3824</v>
      </c>
    </row>
    <row r="1053" spans="1:3" ht="28.5" hidden="1" x14ac:dyDescent="0.25">
      <c r="A1053">
        <f t="shared" si="16"/>
        <v>7</v>
      </c>
      <c r="B1053" s="120" t="s">
        <v>3825</v>
      </c>
      <c r="C1053" s="132" t="s">
        <v>3826</v>
      </c>
    </row>
    <row r="1054" spans="1:3" ht="30" x14ac:dyDescent="0.25">
      <c r="A1054">
        <f t="shared" si="16"/>
        <v>8</v>
      </c>
      <c r="B1054" s="120" t="s">
        <v>1155</v>
      </c>
      <c r="C1054" s="121" t="s">
        <v>1156</v>
      </c>
    </row>
    <row r="1055" spans="1:3" ht="30" x14ac:dyDescent="0.25">
      <c r="A1055">
        <f t="shared" si="16"/>
        <v>8</v>
      </c>
      <c r="B1055" s="120" t="s">
        <v>1157</v>
      </c>
      <c r="C1055" s="121" t="s">
        <v>1158</v>
      </c>
    </row>
    <row r="1056" spans="1:3" ht="25.5" hidden="1" x14ac:dyDescent="0.25">
      <c r="A1056">
        <f t="shared" si="16"/>
        <v>5</v>
      </c>
      <c r="B1056" s="129" t="s">
        <v>3827</v>
      </c>
      <c r="C1056" s="131" t="s">
        <v>3828</v>
      </c>
    </row>
    <row r="1057" spans="1:3" ht="28.5" hidden="1" x14ac:dyDescent="0.25">
      <c r="A1057">
        <f t="shared" si="16"/>
        <v>7</v>
      </c>
      <c r="B1057" s="120" t="s">
        <v>3829</v>
      </c>
      <c r="C1057" s="132" t="s">
        <v>1160</v>
      </c>
    </row>
    <row r="1058" spans="1:3" ht="30" x14ac:dyDescent="0.25">
      <c r="A1058">
        <f t="shared" si="16"/>
        <v>8</v>
      </c>
      <c r="B1058" s="120" t="s">
        <v>1159</v>
      </c>
      <c r="C1058" s="121" t="s">
        <v>1160</v>
      </c>
    </row>
    <row r="1059" spans="1:3" ht="25.5" hidden="1" x14ac:dyDescent="0.25">
      <c r="A1059">
        <f t="shared" si="16"/>
        <v>5</v>
      </c>
      <c r="B1059" s="129" t="s">
        <v>3830</v>
      </c>
      <c r="C1059" s="131" t="s">
        <v>3831</v>
      </c>
    </row>
    <row r="1060" spans="1:3" ht="42.75" hidden="1" x14ac:dyDescent="0.25">
      <c r="A1060">
        <f t="shared" si="16"/>
        <v>7</v>
      </c>
      <c r="B1060" s="120" t="s">
        <v>3832</v>
      </c>
      <c r="C1060" s="132" t="s">
        <v>1162</v>
      </c>
    </row>
    <row r="1061" spans="1:3" ht="45" x14ac:dyDescent="0.25">
      <c r="A1061">
        <f t="shared" si="16"/>
        <v>8</v>
      </c>
      <c r="B1061" s="120" t="s">
        <v>1161</v>
      </c>
      <c r="C1061" s="121" t="s">
        <v>1162</v>
      </c>
    </row>
    <row r="1062" spans="1:3" ht="28.5" hidden="1" x14ac:dyDescent="0.25">
      <c r="A1062">
        <f t="shared" si="16"/>
        <v>7</v>
      </c>
      <c r="B1062" s="120" t="s">
        <v>3833</v>
      </c>
      <c r="C1062" s="132" t="s">
        <v>1164</v>
      </c>
    </row>
    <row r="1063" spans="1:3" ht="30" x14ac:dyDescent="0.25">
      <c r="A1063">
        <f t="shared" si="16"/>
        <v>8</v>
      </c>
      <c r="B1063" s="120" t="s">
        <v>1163</v>
      </c>
      <c r="C1063" s="121" t="s">
        <v>1164</v>
      </c>
    </row>
    <row r="1064" spans="1:3" ht="28.5" hidden="1" x14ac:dyDescent="0.25">
      <c r="A1064">
        <f t="shared" si="16"/>
        <v>7</v>
      </c>
      <c r="B1064" s="120" t="s">
        <v>3834</v>
      </c>
      <c r="C1064" s="132" t="s">
        <v>1166</v>
      </c>
    </row>
    <row r="1065" spans="1:3" ht="30" x14ac:dyDescent="0.25">
      <c r="A1065">
        <f t="shared" si="16"/>
        <v>8</v>
      </c>
      <c r="B1065" s="120" t="s">
        <v>1165</v>
      </c>
      <c r="C1065" s="121" t="s">
        <v>1166</v>
      </c>
    </row>
    <row r="1066" spans="1:3" ht="25.5" hidden="1" x14ac:dyDescent="0.25">
      <c r="A1066">
        <f t="shared" si="16"/>
        <v>5</v>
      </c>
      <c r="B1066" s="129" t="s">
        <v>3835</v>
      </c>
      <c r="C1066" s="131" t="s">
        <v>1168</v>
      </c>
    </row>
    <row r="1067" spans="1:3" ht="28.5" hidden="1" x14ac:dyDescent="0.25">
      <c r="A1067">
        <f t="shared" si="16"/>
        <v>7</v>
      </c>
      <c r="B1067" s="120" t="s">
        <v>3836</v>
      </c>
      <c r="C1067" s="132" t="s">
        <v>1168</v>
      </c>
    </row>
    <row r="1068" spans="1:3" ht="30" x14ac:dyDescent="0.25">
      <c r="A1068">
        <f t="shared" si="16"/>
        <v>8</v>
      </c>
      <c r="B1068" s="120" t="s">
        <v>1167</v>
      </c>
      <c r="C1068" s="121" t="s">
        <v>1168</v>
      </c>
    </row>
    <row r="1069" spans="1:3" ht="25.5" hidden="1" x14ac:dyDescent="0.25">
      <c r="A1069">
        <f t="shared" si="16"/>
        <v>5</v>
      </c>
      <c r="B1069" s="129" t="s">
        <v>3837</v>
      </c>
      <c r="C1069" s="131" t="s">
        <v>1170</v>
      </c>
    </row>
    <row r="1070" spans="1:3" ht="28.5" hidden="1" x14ac:dyDescent="0.25">
      <c r="A1070">
        <f t="shared" si="16"/>
        <v>7</v>
      </c>
      <c r="B1070" s="120" t="s">
        <v>3838</v>
      </c>
      <c r="C1070" s="132" t="s">
        <v>1170</v>
      </c>
    </row>
    <row r="1071" spans="1:3" ht="30" x14ac:dyDescent="0.25">
      <c r="A1071">
        <f t="shared" si="16"/>
        <v>8</v>
      </c>
      <c r="B1071" s="120" t="s">
        <v>1169</v>
      </c>
      <c r="C1071" s="121" t="s">
        <v>1170</v>
      </c>
    </row>
    <row r="1072" spans="1:3" ht="25.5" hidden="1" x14ac:dyDescent="0.25">
      <c r="A1072">
        <f t="shared" si="16"/>
        <v>5</v>
      </c>
      <c r="B1072" s="129" t="s">
        <v>3839</v>
      </c>
      <c r="C1072" s="131" t="s">
        <v>3840</v>
      </c>
    </row>
    <row r="1073" spans="1:3" ht="28.5" hidden="1" x14ac:dyDescent="0.25">
      <c r="A1073">
        <f t="shared" si="16"/>
        <v>7</v>
      </c>
      <c r="B1073" s="120" t="s">
        <v>3841</v>
      </c>
      <c r="C1073" s="132" t="s">
        <v>1172</v>
      </c>
    </row>
    <row r="1074" spans="1:3" x14ac:dyDescent="0.25">
      <c r="A1074">
        <f t="shared" si="16"/>
        <v>8</v>
      </c>
      <c r="B1074" s="120" t="s">
        <v>1171</v>
      </c>
      <c r="C1074" s="121" t="s">
        <v>1172</v>
      </c>
    </row>
    <row r="1075" spans="1:3" ht="28.5" hidden="1" x14ac:dyDescent="0.25">
      <c r="A1075">
        <f t="shared" si="16"/>
        <v>7</v>
      </c>
      <c r="B1075" s="120" t="s">
        <v>3842</v>
      </c>
      <c r="C1075" s="132" t="s">
        <v>1174</v>
      </c>
    </row>
    <row r="1076" spans="1:3" x14ac:dyDescent="0.25">
      <c r="A1076">
        <f t="shared" si="16"/>
        <v>8</v>
      </c>
      <c r="B1076" s="120" t="s">
        <v>1173</v>
      </c>
      <c r="C1076" s="121" t="s">
        <v>1174</v>
      </c>
    </row>
    <row r="1077" spans="1:3" hidden="1" x14ac:dyDescent="0.25">
      <c r="A1077">
        <f t="shared" si="16"/>
        <v>7</v>
      </c>
      <c r="B1077" s="120" t="s">
        <v>3843</v>
      </c>
      <c r="C1077" s="132" t="s">
        <v>1176</v>
      </c>
    </row>
    <row r="1078" spans="1:3" x14ac:dyDescent="0.25">
      <c r="A1078">
        <f t="shared" si="16"/>
        <v>8</v>
      </c>
      <c r="B1078" s="120" t="s">
        <v>1175</v>
      </c>
      <c r="C1078" s="121" t="s">
        <v>1176</v>
      </c>
    </row>
    <row r="1079" spans="1:3" ht="28.5" hidden="1" x14ac:dyDescent="0.25">
      <c r="A1079">
        <f t="shared" si="16"/>
        <v>7</v>
      </c>
      <c r="B1079" s="120" t="s">
        <v>3844</v>
      </c>
      <c r="C1079" s="132" t="s">
        <v>3845</v>
      </c>
    </row>
    <row r="1080" spans="1:3" ht="30" x14ac:dyDescent="0.25">
      <c r="A1080">
        <f t="shared" si="16"/>
        <v>8</v>
      </c>
      <c r="B1080" s="120" t="s">
        <v>1177</v>
      </c>
      <c r="C1080" s="121" t="s">
        <v>1178</v>
      </c>
    </row>
    <row r="1081" spans="1:3" x14ac:dyDescent="0.25">
      <c r="A1081">
        <f t="shared" si="16"/>
        <v>8</v>
      </c>
      <c r="B1081" s="120" t="s">
        <v>1179</v>
      </c>
      <c r="C1081" s="121" t="s">
        <v>1180</v>
      </c>
    </row>
    <row r="1082" spans="1:3" ht="30" x14ac:dyDescent="0.25">
      <c r="A1082">
        <f t="shared" si="16"/>
        <v>8</v>
      </c>
      <c r="B1082" s="120" t="s">
        <v>1181</v>
      </c>
      <c r="C1082" s="121" t="s">
        <v>1182</v>
      </c>
    </row>
    <row r="1083" spans="1:3" ht="30" x14ac:dyDescent="0.25">
      <c r="A1083">
        <f t="shared" si="16"/>
        <v>8</v>
      </c>
      <c r="B1083" s="120" t="s">
        <v>1183</v>
      </c>
      <c r="C1083" s="121" t="s">
        <v>1184</v>
      </c>
    </row>
    <row r="1084" spans="1:3" hidden="1" x14ac:dyDescent="0.25">
      <c r="A1084">
        <f t="shared" si="16"/>
        <v>2</v>
      </c>
      <c r="B1084" s="127" t="s">
        <v>3846</v>
      </c>
      <c r="C1084" s="128" t="s">
        <v>3847</v>
      </c>
    </row>
    <row r="1085" spans="1:3" hidden="1" x14ac:dyDescent="0.25">
      <c r="A1085">
        <f t="shared" si="16"/>
        <v>4</v>
      </c>
      <c r="B1085" s="129" t="s">
        <v>3848</v>
      </c>
      <c r="C1085" s="130" t="s">
        <v>3849</v>
      </c>
    </row>
    <row r="1086" spans="1:3" hidden="1" x14ac:dyDescent="0.25">
      <c r="A1086">
        <f t="shared" si="16"/>
        <v>5</v>
      </c>
      <c r="B1086" s="129" t="s">
        <v>3850</v>
      </c>
      <c r="C1086" s="131" t="s">
        <v>1186</v>
      </c>
    </row>
    <row r="1087" spans="1:3" hidden="1" x14ac:dyDescent="0.25">
      <c r="A1087">
        <f t="shared" si="16"/>
        <v>7</v>
      </c>
      <c r="B1087" s="120" t="s">
        <v>3851</v>
      </c>
      <c r="C1087" s="132" t="s">
        <v>1186</v>
      </c>
    </row>
    <row r="1088" spans="1:3" x14ac:dyDescent="0.25">
      <c r="A1088">
        <f t="shared" si="16"/>
        <v>8</v>
      </c>
      <c r="B1088" s="120" t="s">
        <v>1185</v>
      </c>
      <c r="C1088" s="121" t="s">
        <v>1186</v>
      </c>
    </row>
    <row r="1089" spans="1:3" hidden="1" x14ac:dyDescent="0.25">
      <c r="A1089">
        <f t="shared" si="16"/>
        <v>4</v>
      </c>
      <c r="B1089" s="129" t="s">
        <v>3852</v>
      </c>
      <c r="C1089" s="130" t="s">
        <v>3853</v>
      </c>
    </row>
    <row r="1090" spans="1:3" hidden="1" x14ac:dyDescent="0.25">
      <c r="A1090">
        <f t="shared" ref="A1090:A1153" si="17">LEN(B1090)</f>
        <v>5</v>
      </c>
      <c r="B1090" s="129" t="s">
        <v>3854</v>
      </c>
      <c r="C1090" s="131" t="s">
        <v>1188</v>
      </c>
    </row>
    <row r="1091" spans="1:3" hidden="1" x14ac:dyDescent="0.25">
      <c r="A1091">
        <f t="shared" si="17"/>
        <v>7</v>
      </c>
      <c r="B1091" s="120" t="s">
        <v>3855</v>
      </c>
      <c r="C1091" s="132" t="s">
        <v>1188</v>
      </c>
    </row>
    <row r="1092" spans="1:3" x14ac:dyDescent="0.25">
      <c r="A1092">
        <f t="shared" si="17"/>
        <v>8</v>
      </c>
      <c r="B1092" s="120" t="s">
        <v>1187</v>
      </c>
      <c r="C1092" s="121" t="s">
        <v>1188</v>
      </c>
    </row>
    <row r="1093" spans="1:3" hidden="1" x14ac:dyDescent="0.25">
      <c r="A1093">
        <f t="shared" si="17"/>
        <v>4</v>
      </c>
      <c r="B1093" s="129" t="s">
        <v>3856</v>
      </c>
      <c r="C1093" s="130" t="s">
        <v>3857</v>
      </c>
    </row>
    <row r="1094" spans="1:3" ht="25.5" hidden="1" x14ac:dyDescent="0.25">
      <c r="A1094">
        <f t="shared" si="17"/>
        <v>5</v>
      </c>
      <c r="B1094" s="129" t="s">
        <v>3858</v>
      </c>
      <c r="C1094" s="131" t="s">
        <v>1190</v>
      </c>
    </row>
    <row r="1095" spans="1:3" ht="28.5" hidden="1" x14ac:dyDescent="0.25">
      <c r="A1095">
        <f t="shared" si="17"/>
        <v>7</v>
      </c>
      <c r="B1095" s="120" t="s">
        <v>3859</v>
      </c>
      <c r="C1095" s="132" t="s">
        <v>1190</v>
      </c>
    </row>
    <row r="1096" spans="1:3" ht="30" x14ac:dyDescent="0.25">
      <c r="A1096">
        <f t="shared" si="17"/>
        <v>8</v>
      </c>
      <c r="B1096" s="120" t="s">
        <v>1189</v>
      </c>
      <c r="C1096" s="121" t="s">
        <v>1190</v>
      </c>
    </row>
    <row r="1097" spans="1:3" hidden="1" x14ac:dyDescent="0.25">
      <c r="A1097">
        <f t="shared" si="17"/>
        <v>5</v>
      </c>
      <c r="B1097" s="129" t="s">
        <v>3860</v>
      </c>
      <c r="C1097" s="131" t="s">
        <v>3861</v>
      </c>
    </row>
    <row r="1098" spans="1:3" hidden="1" x14ac:dyDescent="0.25">
      <c r="A1098">
        <f t="shared" si="17"/>
        <v>7</v>
      </c>
      <c r="B1098" s="120" t="s">
        <v>3862</v>
      </c>
      <c r="C1098" s="132" t="s">
        <v>3861</v>
      </c>
    </row>
    <row r="1099" spans="1:3" x14ac:dyDescent="0.25">
      <c r="A1099">
        <f t="shared" si="17"/>
        <v>8</v>
      </c>
      <c r="B1099" s="120" t="s">
        <v>1191</v>
      </c>
      <c r="C1099" s="121" t="s">
        <v>1192</v>
      </c>
    </row>
    <row r="1100" spans="1:3" x14ac:dyDescent="0.25">
      <c r="A1100">
        <f t="shared" si="17"/>
        <v>8</v>
      </c>
      <c r="B1100" s="120" t="s">
        <v>1193</v>
      </c>
      <c r="C1100" s="121" t="s">
        <v>1194</v>
      </c>
    </row>
    <row r="1101" spans="1:3" hidden="1" x14ac:dyDescent="0.25">
      <c r="A1101">
        <f t="shared" si="17"/>
        <v>2</v>
      </c>
      <c r="B1101" s="127" t="s">
        <v>3863</v>
      </c>
      <c r="C1101" s="128" t="s">
        <v>3864</v>
      </c>
    </row>
    <row r="1102" spans="1:3" hidden="1" x14ac:dyDescent="0.25">
      <c r="A1102">
        <f t="shared" si="17"/>
        <v>4</v>
      </c>
      <c r="B1102" s="129" t="s">
        <v>3865</v>
      </c>
      <c r="C1102" s="130" t="s">
        <v>3866</v>
      </c>
    </row>
    <row r="1103" spans="1:3" hidden="1" x14ac:dyDescent="0.25">
      <c r="A1103">
        <f t="shared" si="17"/>
        <v>5</v>
      </c>
      <c r="B1103" s="129" t="s">
        <v>3867</v>
      </c>
      <c r="C1103" s="131" t="s">
        <v>3868</v>
      </c>
    </row>
    <row r="1104" spans="1:3" hidden="1" x14ac:dyDescent="0.25">
      <c r="A1104">
        <f t="shared" si="17"/>
        <v>7</v>
      </c>
      <c r="B1104" s="120" t="s">
        <v>3869</v>
      </c>
      <c r="C1104" s="132" t="s">
        <v>3870</v>
      </c>
    </row>
    <row r="1105" spans="1:3" x14ac:dyDescent="0.25">
      <c r="A1105">
        <f t="shared" si="17"/>
        <v>8</v>
      </c>
      <c r="B1105" s="120" t="s">
        <v>1195</v>
      </c>
      <c r="C1105" s="121" t="s">
        <v>1196</v>
      </c>
    </row>
    <row r="1106" spans="1:3" x14ac:dyDescent="0.25">
      <c r="A1106">
        <f t="shared" si="17"/>
        <v>8</v>
      </c>
      <c r="B1106" s="120" t="s">
        <v>1197</v>
      </c>
      <c r="C1106" s="121" t="s">
        <v>1198</v>
      </c>
    </row>
    <row r="1107" spans="1:3" hidden="1" x14ac:dyDescent="0.25">
      <c r="A1107">
        <f t="shared" si="17"/>
        <v>5</v>
      </c>
      <c r="B1107" s="129" t="s">
        <v>3871</v>
      </c>
      <c r="C1107" s="131" t="s">
        <v>1200</v>
      </c>
    </row>
    <row r="1108" spans="1:3" hidden="1" x14ac:dyDescent="0.25">
      <c r="A1108">
        <f t="shared" si="17"/>
        <v>7</v>
      </c>
      <c r="B1108" s="120" t="s">
        <v>3872</v>
      </c>
      <c r="C1108" s="132" t="s">
        <v>1200</v>
      </c>
    </row>
    <row r="1109" spans="1:3" x14ac:dyDescent="0.25">
      <c r="A1109">
        <f t="shared" si="17"/>
        <v>8</v>
      </c>
      <c r="B1109" s="120" t="s">
        <v>1199</v>
      </c>
      <c r="C1109" s="121" t="s">
        <v>1200</v>
      </c>
    </row>
    <row r="1110" spans="1:3" hidden="1" x14ac:dyDescent="0.25">
      <c r="A1110">
        <f t="shared" si="17"/>
        <v>4</v>
      </c>
      <c r="B1110" s="129" t="s">
        <v>3873</v>
      </c>
      <c r="C1110" s="130" t="s">
        <v>3874</v>
      </c>
    </row>
    <row r="1111" spans="1:3" hidden="1" x14ac:dyDescent="0.25">
      <c r="A1111">
        <f t="shared" si="17"/>
        <v>5</v>
      </c>
      <c r="B1111" s="129" t="s">
        <v>3875</v>
      </c>
      <c r="C1111" s="131" t="s">
        <v>3876</v>
      </c>
    </row>
    <row r="1112" spans="1:3" ht="28.5" hidden="1" x14ac:dyDescent="0.25">
      <c r="A1112">
        <f t="shared" si="17"/>
        <v>7</v>
      </c>
      <c r="B1112" s="120" t="s">
        <v>3877</v>
      </c>
      <c r="C1112" s="132" t="s">
        <v>3878</v>
      </c>
    </row>
    <row r="1113" spans="1:3" x14ac:dyDescent="0.25">
      <c r="A1113">
        <f t="shared" si="17"/>
        <v>8</v>
      </c>
      <c r="B1113" s="120" t="s">
        <v>1201</v>
      </c>
      <c r="C1113" s="121" t="s">
        <v>1202</v>
      </c>
    </row>
    <row r="1114" spans="1:3" ht="30" x14ac:dyDescent="0.25">
      <c r="A1114">
        <f t="shared" si="17"/>
        <v>8</v>
      </c>
      <c r="B1114" s="120" t="s">
        <v>1203</v>
      </c>
      <c r="C1114" s="121" t="s">
        <v>1204</v>
      </c>
    </row>
    <row r="1115" spans="1:3" hidden="1" x14ac:dyDescent="0.25">
      <c r="A1115">
        <f t="shared" si="17"/>
        <v>4</v>
      </c>
      <c r="B1115" s="129" t="s">
        <v>3879</v>
      </c>
      <c r="C1115" s="130" t="s">
        <v>3880</v>
      </c>
    </row>
    <row r="1116" spans="1:3" hidden="1" x14ac:dyDescent="0.25">
      <c r="A1116">
        <f t="shared" si="17"/>
        <v>5</v>
      </c>
      <c r="B1116" s="129" t="s">
        <v>3881</v>
      </c>
      <c r="C1116" s="131" t="s">
        <v>3882</v>
      </c>
    </row>
    <row r="1117" spans="1:3" hidden="1" x14ac:dyDescent="0.25">
      <c r="A1117">
        <f t="shared" si="17"/>
        <v>7</v>
      </c>
      <c r="B1117" s="120" t="s">
        <v>3883</v>
      </c>
      <c r="C1117" s="132" t="s">
        <v>3882</v>
      </c>
    </row>
    <row r="1118" spans="1:3" x14ac:dyDescent="0.25">
      <c r="A1118">
        <f t="shared" si="17"/>
        <v>8</v>
      </c>
      <c r="B1118" s="120" t="s">
        <v>1205</v>
      </c>
      <c r="C1118" s="121" t="s">
        <v>1206</v>
      </c>
    </row>
    <row r="1119" spans="1:3" x14ac:dyDescent="0.25">
      <c r="A1119">
        <f t="shared" si="17"/>
        <v>8</v>
      </c>
      <c r="B1119" s="120" t="s">
        <v>1207</v>
      </c>
      <c r="C1119" s="121" t="s">
        <v>1208</v>
      </c>
    </row>
    <row r="1120" spans="1:3" x14ac:dyDescent="0.25">
      <c r="A1120">
        <f t="shared" si="17"/>
        <v>8</v>
      </c>
      <c r="B1120" s="120" t="s">
        <v>1209</v>
      </c>
      <c r="C1120" s="121" t="s">
        <v>1210</v>
      </c>
    </row>
    <row r="1121" spans="1:3" hidden="1" x14ac:dyDescent="0.25">
      <c r="A1121">
        <f t="shared" si="17"/>
        <v>4</v>
      </c>
      <c r="B1121" s="129" t="s">
        <v>3884</v>
      </c>
      <c r="C1121" s="130" t="s">
        <v>3885</v>
      </c>
    </row>
    <row r="1122" spans="1:3" hidden="1" x14ac:dyDescent="0.25">
      <c r="A1122">
        <f t="shared" si="17"/>
        <v>5</v>
      </c>
      <c r="B1122" s="129" t="s">
        <v>3886</v>
      </c>
      <c r="C1122" s="131" t="s">
        <v>1212</v>
      </c>
    </row>
    <row r="1123" spans="1:3" hidden="1" x14ac:dyDescent="0.25">
      <c r="A1123">
        <f t="shared" si="17"/>
        <v>7</v>
      </c>
      <c r="B1123" s="120" t="s">
        <v>3887</v>
      </c>
      <c r="C1123" s="132" t="s">
        <v>1212</v>
      </c>
    </row>
    <row r="1124" spans="1:3" x14ac:dyDescent="0.25">
      <c r="A1124">
        <f t="shared" si="17"/>
        <v>8</v>
      </c>
      <c r="B1124" s="120" t="s">
        <v>1211</v>
      </c>
      <c r="C1124" s="121" t="s">
        <v>1212</v>
      </c>
    </row>
    <row r="1125" spans="1:3" hidden="1" x14ac:dyDescent="0.25">
      <c r="A1125">
        <f t="shared" si="17"/>
        <v>4</v>
      </c>
      <c r="B1125" s="129" t="s">
        <v>3888</v>
      </c>
      <c r="C1125" s="130" t="s">
        <v>3889</v>
      </c>
    </row>
    <row r="1126" spans="1:3" hidden="1" x14ac:dyDescent="0.25">
      <c r="A1126">
        <f t="shared" si="17"/>
        <v>5</v>
      </c>
      <c r="B1126" s="129" t="s">
        <v>3890</v>
      </c>
      <c r="C1126" s="131" t="s">
        <v>3891</v>
      </c>
    </row>
    <row r="1127" spans="1:3" hidden="1" x14ac:dyDescent="0.25">
      <c r="A1127">
        <f t="shared" si="17"/>
        <v>7</v>
      </c>
      <c r="B1127" s="120" t="s">
        <v>3892</v>
      </c>
      <c r="C1127" s="132" t="s">
        <v>3893</v>
      </c>
    </row>
    <row r="1128" spans="1:3" x14ac:dyDescent="0.25">
      <c r="A1128">
        <f t="shared" si="17"/>
        <v>8</v>
      </c>
      <c r="B1128" s="120" t="s">
        <v>1213</v>
      </c>
      <c r="C1128" s="121" t="s">
        <v>1214</v>
      </c>
    </row>
    <row r="1129" spans="1:3" x14ac:dyDescent="0.25">
      <c r="A1129">
        <f t="shared" si="17"/>
        <v>8</v>
      </c>
      <c r="B1129" s="120" t="s">
        <v>1215</v>
      </c>
      <c r="C1129" s="121" t="s">
        <v>1216</v>
      </c>
    </row>
    <row r="1130" spans="1:3" hidden="1" x14ac:dyDescent="0.25">
      <c r="A1130">
        <f t="shared" si="17"/>
        <v>7</v>
      </c>
      <c r="B1130" s="120" t="s">
        <v>3894</v>
      </c>
      <c r="C1130" s="132" t="s">
        <v>1218</v>
      </c>
    </row>
    <row r="1131" spans="1:3" x14ac:dyDescent="0.25">
      <c r="A1131">
        <f t="shared" si="17"/>
        <v>8</v>
      </c>
      <c r="B1131" s="120" t="s">
        <v>1217</v>
      </c>
      <c r="C1131" s="121" t="s">
        <v>1218</v>
      </c>
    </row>
    <row r="1132" spans="1:3" hidden="1" x14ac:dyDescent="0.25">
      <c r="A1132">
        <f t="shared" si="17"/>
        <v>5</v>
      </c>
      <c r="B1132" s="129" t="s">
        <v>3895</v>
      </c>
      <c r="C1132" s="131" t="s">
        <v>3896</v>
      </c>
    </row>
    <row r="1133" spans="1:3" hidden="1" x14ac:dyDescent="0.25">
      <c r="A1133">
        <f t="shared" si="17"/>
        <v>7</v>
      </c>
      <c r="B1133" s="120" t="s">
        <v>3897</v>
      </c>
      <c r="C1133" s="132" t="s">
        <v>1220</v>
      </c>
    </row>
    <row r="1134" spans="1:3" x14ac:dyDescent="0.25">
      <c r="A1134">
        <f t="shared" si="17"/>
        <v>8</v>
      </c>
      <c r="B1134" s="120" t="s">
        <v>1219</v>
      </c>
      <c r="C1134" s="121" t="s">
        <v>1220</v>
      </c>
    </row>
    <row r="1135" spans="1:3" hidden="1" x14ac:dyDescent="0.25">
      <c r="A1135">
        <f t="shared" si="17"/>
        <v>7</v>
      </c>
      <c r="B1135" s="120" t="s">
        <v>3898</v>
      </c>
      <c r="C1135" s="132" t="s">
        <v>1222</v>
      </c>
    </row>
    <row r="1136" spans="1:3" x14ac:dyDescent="0.25">
      <c r="A1136">
        <f t="shared" si="17"/>
        <v>8</v>
      </c>
      <c r="B1136" s="120" t="s">
        <v>1221</v>
      </c>
      <c r="C1136" s="121" t="s">
        <v>1222</v>
      </c>
    </row>
    <row r="1137" spans="1:3" hidden="1" x14ac:dyDescent="0.25">
      <c r="A1137">
        <f t="shared" si="17"/>
        <v>7</v>
      </c>
      <c r="B1137" s="120" t="s">
        <v>3899</v>
      </c>
      <c r="C1137" s="132" t="s">
        <v>1224</v>
      </c>
    </row>
    <row r="1138" spans="1:3" x14ac:dyDescent="0.25">
      <c r="A1138">
        <f t="shared" si="17"/>
        <v>8</v>
      </c>
      <c r="B1138" s="120" t="s">
        <v>1223</v>
      </c>
      <c r="C1138" s="121" t="s">
        <v>1224</v>
      </c>
    </row>
    <row r="1139" spans="1:3" hidden="1" x14ac:dyDescent="0.25">
      <c r="A1139">
        <f t="shared" si="17"/>
        <v>7</v>
      </c>
      <c r="B1139" s="120" t="s">
        <v>3900</v>
      </c>
      <c r="C1139" s="132" t="s">
        <v>1226</v>
      </c>
    </row>
    <row r="1140" spans="1:3" x14ac:dyDescent="0.25">
      <c r="A1140">
        <f t="shared" si="17"/>
        <v>8</v>
      </c>
      <c r="B1140" s="120" t="s">
        <v>1225</v>
      </c>
      <c r="C1140" s="121" t="s">
        <v>1226</v>
      </c>
    </row>
    <row r="1141" spans="1:3" hidden="1" x14ac:dyDescent="0.25">
      <c r="A1141">
        <f t="shared" si="17"/>
        <v>5</v>
      </c>
      <c r="B1141" s="129" t="s">
        <v>3901</v>
      </c>
      <c r="C1141" s="131" t="s">
        <v>3902</v>
      </c>
    </row>
    <row r="1142" spans="1:3" hidden="1" x14ac:dyDescent="0.25">
      <c r="A1142">
        <f t="shared" si="17"/>
        <v>7</v>
      </c>
      <c r="B1142" s="120" t="s">
        <v>3903</v>
      </c>
      <c r="C1142" s="132" t="s">
        <v>1228</v>
      </c>
    </row>
    <row r="1143" spans="1:3" x14ac:dyDescent="0.25">
      <c r="A1143">
        <f t="shared" si="17"/>
        <v>8</v>
      </c>
      <c r="B1143" s="120" t="s">
        <v>1227</v>
      </c>
      <c r="C1143" s="121" t="s">
        <v>1228</v>
      </c>
    </row>
    <row r="1144" spans="1:3" hidden="1" x14ac:dyDescent="0.25">
      <c r="A1144">
        <f t="shared" si="17"/>
        <v>2</v>
      </c>
      <c r="B1144" s="127" t="s">
        <v>3904</v>
      </c>
      <c r="C1144" s="128" t="s">
        <v>3905</v>
      </c>
    </row>
    <row r="1145" spans="1:3" hidden="1" x14ac:dyDescent="0.25">
      <c r="A1145">
        <f t="shared" si="17"/>
        <v>4</v>
      </c>
      <c r="B1145" s="129" t="s">
        <v>3906</v>
      </c>
      <c r="C1145" s="130" t="s">
        <v>3905</v>
      </c>
    </row>
    <row r="1146" spans="1:3" hidden="1" x14ac:dyDescent="0.25">
      <c r="A1146">
        <f t="shared" si="17"/>
        <v>5</v>
      </c>
      <c r="B1146" s="129" t="s">
        <v>3907</v>
      </c>
      <c r="C1146" s="131" t="s">
        <v>3908</v>
      </c>
    </row>
    <row r="1147" spans="1:3" hidden="1" x14ac:dyDescent="0.25">
      <c r="A1147">
        <f t="shared" si="17"/>
        <v>7</v>
      </c>
      <c r="B1147" s="120" t="s">
        <v>3909</v>
      </c>
      <c r="C1147" s="132" t="s">
        <v>1230</v>
      </c>
    </row>
    <row r="1148" spans="1:3" x14ac:dyDescent="0.25">
      <c r="A1148">
        <f t="shared" si="17"/>
        <v>8</v>
      </c>
      <c r="B1148" s="120" t="s">
        <v>1229</v>
      </c>
      <c r="C1148" s="121" t="s">
        <v>1230</v>
      </c>
    </row>
    <row r="1149" spans="1:3" hidden="1" x14ac:dyDescent="0.25">
      <c r="A1149">
        <f t="shared" si="17"/>
        <v>7</v>
      </c>
      <c r="B1149" s="120" t="s">
        <v>3910</v>
      </c>
      <c r="C1149" s="132" t="s">
        <v>3911</v>
      </c>
    </row>
    <row r="1150" spans="1:3" x14ac:dyDescent="0.25">
      <c r="A1150">
        <f t="shared" si="17"/>
        <v>8</v>
      </c>
      <c r="B1150" s="120" t="s">
        <v>1231</v>
      </c>
      <c r="C1150" s="121" t="s">
        <v>1232</v>
      </c>
    </row>
    <row r="1151" spans="1:3" x14ac:dyDescent="0.25">
      <c r="A1151">
        <f t="shared" si="17"/>
        <v>8</v>
      </c>
      <c r="B1151" s="120" t="s">
        <v>1233</v>
      </c>
      <c r="C1151" s="121" t="s">
        <v>1234</v>
      </c>
    </row>
    <row r="1152" spans="1:3" hidden="1" x14ac:dyDescent="0.25">
      <c r="A1152">
        <f t="shared" si="17"/>
        <v>5</v>
      </c>
      <c r="B1152" s="129" t="s">
        <v>3912</v>
      </c>
      <c r="C1152" s="131" t="s">
        <v>1236</v>
      </c>
    </row>
    <row r="1153" spans="1:3" hidden="1" x14ac:dyDescent="0.25">
      <c r="A1153">
        <f t="shared" si="17"/>
        <v>7</v>
      </c>
      <c r="B1153" s="120" t="s">
        <v>3913</v>
      </c>
      <c r="C1153" s="132" t="s">
        <v>1236</v>
      </c>
    </row>
    <row r="1154" spans="1:3" x14ac:dyDescent="0.25">
      <c r="A1154">
        <f t="shared" ref="A1154:A1217" si="18">LEN(B1154)</f>
        <v>8</v>
      </c>
      <c r="B1154" s="120" t="s">
        <v>1235</v>
      </c>
      <c r="C1154" s="121" t="s">
        <v>1236</v>
      </c>
    </row>
    <row r="1155" spans="1:3" hidden="1" x14ac:dyDescent="0.25">
      <c r="A1155">
        <f t="shared" si="18"/>
        <v>5</v>
      </c>
      <c r="B1155" s="129" t="s">
        <v>3914</v>
      </c>
      <c r="C1155" s="131" t="s">
        <v>1238</v>
      </c>
    </row>
    <row r="1156" spans="1:3" hidden="1" x14ac:dyDescent="0.25">
      <c r="A1156">
        <f t="shared" si="18"/>
        <v>7</v>
      </c>
      <c r="B1156" s="120" t="s">
        <v>3915</v>
      </c>
      <c r="C1156" s="132" t="s">
        <v>1238</v>
      </c>
    </row>
    <row r="1157" spans="1:3" x14ac:dyDescent="0.25">
      <c r="A1157">
        <f t="shared" si="18"/>
        <v>8</v>
      </c>
      <c r="B1157" s="120" t="s">
        <v>1237</v>
      </c>
      <c r="C1157" s="121" t="s">
        <v>1238</v>
      </c>
    </row>
    <row r="1158" spans="1:3" hidden="1" x14ac:dyDescent="0.25">
      <c r="A1158">
        <f t="shared" si="18"/>
        <v>5</v>
      </c>
      <c r="B1158" s="129" t="s">
        <v>3916</v>
      </c>
      <c r="C1158" s="131" t="s">
        <v>3917</v>
      </c>
    </row>
    <row r="1159" spans="1:3" hidden="1" x14ac:dyDescent="0.25">
      <c r="A1159">
        <f t="shared" si="18"/>
        <v>7</v>
      </c>
      <c r="B1159" s="120" t="s">
        <v>3918</v>
      </c>
      <c r="C1159" s="132" t="s">
        <v>1240</v>
      </c>
    </row>
    <row r="1160" spans="1:3" x14ac:dyDescent="0.25">
      <c r="A1160">
        <f t="shared" si="18"/>
        <v>8</v>
      </c>
      <c r="B1160" s="120" t="s">
        <v>1239</v>
      </c>
      <c r="C1160" s="121" t="s">
        <v>1240</v>
      </c>
    </row>
    <row r="1161" spans="1:3" ht="28.5" hidden="1" x14ac:dyDescent="0.25">
      <c r="A1161">
        <f t="shared" si="18"/>
        <v>7</v>
      </c>
      <c r="B1161" s="120" t="s">
        <v>3919</v>
      </c>
      <c r="C1161" s="132" t="s">
        <v>1242</v>
      </c>
    </row>
    <row r="1162" spans="1:3" ht="30" x14ac:dyDescent="0.25">
      <c r="A1162">
        <f t="shared" si="18"/>
        <v>8</v>
      </c>
      <c r="B1162" s="120" t="s">
        <v>1241</v>
      </c>
      <c r="C1162" s="121" t="s">
        <v>1242</v>
      </c>
    </row>
    <row r="1163" spans="1:3" hidden="1" x14ac:dyDescent="0.25">
      <c r="A1163">
        <f t="shared" si="18"/>
        <v>7</v>
      </c>
      <c r="B1163" s="120" t="s">
        <v>3920</v>
      </c>
      <c r="C1163" s="132" t="s">
        <v>1244</v>
      </c>
    </row>
    <row r="1164" spans="1:3" x14ac:dyDescent="0.25">
      <c r="A1164">
        <f t="shared" si="18"/>
        <v>8</v>
      </c>
      <c r="B1164" s="120" t="s">
        <v>1243</v>
      </c>
      <c r="C1164" s="121" t="s">
        <v>1244</v>
      </c>
    </row>
    <row r="1165" spans="1:3" hidden="1" x14ac:dyDescent="0.25">
      <c r="A1165">
        <f t="shared" si="18"/>
        <v>7</v>
      </c>
      <c r="B1165" s="120" t="s">
        <v>3921</v>
      </c>
      <c r="C1165" s="132" t="s">
        <v>1246</v>
      </c>
    </row>
    <row r="1166" spans="1:3" x14ac:dyDescent="0.25">
      <c r="A1166">
        <f t="shared" si="18"/>
        <v>8</v>
      </c>
      <c r="B1166" s="120" t="s">
        <v>1245</v>
      </c>
      <c r="C1166" s="121" t="s">
        <v>1246</v>
      </c>
    </row>
    <row r="1167" spans="1:3" hidden="1" x14ac:dyDescent="0.25">
      <c r="A1167">
        <f t="shared" si="18"/>
        <v>7</v>
      </c>
      <c r="B1167" s="120" t="s">
        <v>3922</v>
      </c>
      <c r="C1167" s="132" t="s">
        <v>1248</v>
      </c>
    </row>
    <row r="1168" spans="1:3" x14ac:dyDescent="0.25">
      <c r="A1168">
        <f t="shared" si="18"/>
        <v>8</v>
      </c>
      <c r="B1168" s="120" t="s">
        <v>1247</v>
      </c>
      <c r="C1168" s="121" t="s">
        <v>1248</v>
      </c>
    </row>
    <row r="1169" spans="1:3" hidden="1" x14ac:dyDescent="0.25">
      <c r="A1169">
        <f t="shared" si="18"/>
        <v>7</v>
      </c>
      <c r="B1169" s="120" t="s">
        <v>3923</v>
      </c>
      <c r="C1169" s="132" t="s">
        <v>1250</v>
      </c>
    </row>
    <row r="1170" spans="1:3" x14ac:dyDescent="0.25">
      <c r="A1170">
        <f t="shared" si="18"/>
        <v>8</v>
      </c>
      <c r="B1170" s="120" t="s">
        <v>1249</v>
      </c>
      <c r="C1170" s="121" t="s">
        <v>1250</v>
      </c>
    </row>
    <row r="1171" spans="1:3" hidden="1" x14ac:dyDescent="0.25">
      <c r="A1171">
        <f t="shared" si="18"/>
        <v>2</v>
      </c>
      <c r="B1171" s="127" t="s">
        <v>3924</v>
      </c>
      <c r="C1171" s="128" t="s">
        <v>3925</v>
      </c>
    </row>
    <row r="1172" spans="1:3" ht="24" hidden="1" x14ac:dyDescent="0.25">
      <c r="A1172">
        <f t="shared" si="18"/>
        <v>4</v>
      </c>
      <c r="B1172" s="129" t="s">
        <v>3926</v>
      </c>
      <c r="C1172" s="130" t="s">
        <v>3927</v>
      </c>
    </row>
    <row r="1173" spans="1:3" hidden="1" x14ac:dyDescent="0.25">
      <c r="A1173">
        <f t="shared" si="18"/>
        <v>5</v>
      </c>
      <c r="B1173" s="129" t="s">
        <v>3928</v>
      </c>
      <c r="C1173" s="131" t="s">
        <v>1252</v>
      </c>
    </row>
    <row r="1174" spans="1:3" hidden="1" x14ac:dyDescent="0.25">
      <c r="A1174">
        <f t="shared" si="18"/>
        <v>7</v>
      </c>
      <c r="B1174" s="120" t="s">
        <v>3929</v>
      </c>
      <c r="C1174" s="132" t="s">
        <v>1252</v>
      </c>
    </row>
    <row r="1175" spans="1:3" x14ac:dyDescent="0.25">
      <c r="A1175">
        <f t="shared" si="18"/>
        <v>8</v>
      </c>
      <c r="B1175" s="120" t="s">
        <v>1251</v>
      </c>
      <c r="C1175" s="121" t="s">
        <v>1252</v>
      </c>
    </row>
    <row r="1176" spans="1:3" hidden="1" x14ac:dyDescent="0.25">
      <c r="A1176">
        <f t="shared" si="18"/>
        <v>5</v>
      </c>
      <c r="B1176" s="129" t="s">
        <v>3930</v>
      </c>
      <c r="C1176" s="131" t="s">
        <v>3931</v>
      </c>
    </row>
    <row r="1177" spans="1:3" ht="28.5" hidden="1" x14ac:dyDescent="0.25">
      <c r="A1177">
        <f t="shared" si="18"/>
        <v>7</v>
      </c>
      <c r="B1177" s="120" t="s">
        <v>3932</v>
      </c>
      <c r="C1177" s="132" t="s">
        <v>1254</v>
      </c>
    </row>
    <row r="1178" spans="1:3" ht="30" x14ac:dyDescent="0.25">
      <c r="A1178">
        <f t="shared" si="18"/>
        <v>8</v>
      </c>
      <c r="B1178" s="120" t="s">
        <v>1253</v>
      </c>
      <c r="C1178" s="121" t="s">
        <v>1254</v>
      </c>
    </row>
    <row r="1179" spans="1:3" ht="28.5" hidden="1" x14ac:dyDescent="0.25">
      <c r="A1179">
        <f t="shared" si="18"/>
        <v>7</v>
      </c>
      <c r="B1179" s="120" t="s">
        <v>3933</v>
      </c>
      <c r="C1179" s="132" t="s">
        <v>1256</v>
      </c>
    </row>
    <row r="1180" spans="1:3" x14ac:dyDescent="0.25">
      <c r="A1180">
        <f t="shared" si="18"/>
        <v>8</v>
      </c>
      <c r="B1180" s="120" t="s">
        <v>1255</v>
      </c>
      <c r="C1180" s="121" t="s">
        <v>1256</v>
      </c>
    </row>
    <row r="1181" spans="1:3" hidden="1" x14ac:dyDescent="0.25">
      <c r="A1181">
        <f t="shared" si="18"/>
        <v>5</v>
      </c>
      <c r="B1181" s="129" t="s">
        <v>3934</v>
      </c>
      <c r="C1181" s="131" t="s">
        <v>3935</v>
      </c>
    </row>
    <row r="1182" spans="1:3" hidden="1" x14ac:dyDescent="0.25">
      <c r="A1182">
        <f t="shared" si="18"/>
        <v>7</v>
      </c>
      <c r="B1182" s="120" t="s">
        <v>3936</v>
      </c>
      <c r="C1182" s="132" t="s">
        <v>3935</v>
      </c>
    </row>
    <row r="1183" spans="1:3" x14ac:dyDescent="0.25">
      <c r="A1183">
        <f t="shared" si="18"/>
        <v>8</v>
      </c>
      <c r="B1183" s="120" t="s">
        <v>1257</v>
      </c>
      <c r="C1183" s="121" t="s">
        <v>1258</v>
      </c>
    </row>
    <row r="1184" spans="1:3" x14ac:dyDescent="0.25">
      <c r="A1184">
        <f t="shared" si="18"/>
        <v>8</v>
      </c>
      <c r="B1184" s="120" t="s">
        <v>1259</v>
      </c>
      <c r="C1184" s="121" t="s">
        <v>1260</v>
      </c>
    </row>
    <row r="1185" spans="1:3" hidden="1" x14ac:dyDescent="0.25">
      <c r="A1185">
        <f t="shared" si="18"/>
        <v>4</v>
      </c>
      <c r="B1185" s="129" t="s">
        <v>3937</v>
      </c>
      <c r="C1185" s="130" t="s">
        <v>3938</v>
      </c>
    </row>
    <row r="1186" spans="1:3" hidden="1" x14ac:dyDescent="0.25">
      <c r="A1186">
        <f t="shared" si="18"/>
        <v>5</v>
      </c>
      <c r="B1186" s="129" t="s">
        <v>3939</v>
      </c>
      <c r="C1186" s="131" t="s">
        <v>3940</v>
      </c>
    </row>
    <row r="1187" spans="1:3" hidden="1" x14ac:dyDescent="0.25">
      <c r="A1187">
        <f t="shared" si="18"/>
        <v>7</v>
      </c>
      <c r="B1187" s="120" t="s">
        <v>3941</v>
      </c>
      <c r="C1187" s="132" t="s">
        <v>1262</v>
      </c>
    </row>
    <row r="1188" spans="1:3" x14ac:dyDescent="0.25">
      <c r="A1188">
        <f t="shared" si="18"/>
        <v>8</v>
      </c>
      <c r="B1188" s="120" t="s">
        <v>1261</v>
      </c>
      <c r="C1188" s="121" t="s">
        <v>1262</v>
      </c>
    </row>
    <row r="1189" spans="1:3" hidden="1" x14ac:dyDescent="0.25">
      <c r="A1189">
        <f t="shared" si="18"/>
        <v>4</v>
      </c>
      <c r="B1189" s="129" t="s">
        <v>3942</v>
      </c>
      <c r="C1189" s="130" t="s">
        <v>3943</v>
      </c>
    </row>
    <row r="1190" spans="1:3" hidden="1" x14ac:dyDescent="0.25">
      <c r="A1190">
        <f t="shared" si="18"/>
        <v>5</v>
      </c>
      <c r="B1190" s="129" t="s">
        <v>3944</v>
      </c>
      <c r="C1190" s="131" t="s">
        <v>1264</v>
      </c>
    </row>
    <row r="1191" spans="1:3" hidden="1" x14ac:dyDescent="0.25">
      <c r="A1191">
        <f t="shared" si="18"/>
        <v>7</v>
      </c>
      <c r="B1191" s="120" t="s">
        <v>3945</v>
      </c>
      <c r="C1191" s="132" t="s">
        <v>1264</v>
      </c>
    </row>
    <row r="1192" spans="1:3" x14ac:dyDescent="0.25">
      <c r="A1192">
        <f t="shared" si="18"/>
        <v>8</v>
      </c>
      <c r="B1192" s="120" t="s">
        <v>1263</v>
      </c>
      <c r="C1192" s="121" t="s">
        <v>1264</v>
      </c>
    </row>
    <row r="1193" spans="1:3" hidden="1" x14ac:dyDescent="0.25">
      <c r="A1193">
        <f t="shared" si="18"/>
        <v>4</v>
      </c>
      <c r="B1193" s="129" t="s">
        <v>3946</v>
      </c>
      <c r="C1193" s="130" t="s">
        <v>3947</v>
      </c>
    </row>
    <row r="1194" spans="1:3" hidden="1" x14ac:dyDescent="0.25">
      <c r="A1194">
        <f t="shared" si="18"/>
        <v>5</v>
      </c>
      <c r="B1194" s="129" t="s">
        <v>3948</v>
      </c>
      <c r="C1194" s="131" t="s">
        <v>3949</v>
      </c>
    </row>
    <row r="1195" spans="1:3" hidden="1" x14ac:dyDescent="0.25">
      <c r="A1195">
        <f t="shared" si="18"/>
        <v>7</v>
      </c>
      <c r="B1195" s="120" t="s">
        <v>3950</v>
      </c>
      <c r="C1195" s="132" t="s">
        <v>1266</v>
      </c>
    </row>
    <row r="1196" spans="1:3" x14ac:dyDescent="0.25">
      <c r="A1196">
        <f t="shared" si="18"/>
        <v>8</v>
      </c>
      <c r="B1196" s="120" t="s">
        <v>1265</v>
      </c>
      <c r="C1196" s="121" t="s">
        <v>1266</v>
      </c>
    </row>
    <row r="1197" spans="1:3" ht="28.5" hidden="1" x14ac:dyDescent="0.25">
      <c r="A1197">
        <f t="shared" si="18"/>
        <v>7</v>
      </c>
      <c r="B1197" s="120" t="s">
        <v>3951</v>
      </c>
      <c r="C1197" s="132" t="s">
        <v>1268</v>
      </c>
    </row>
    <row r="1198" spans="1:3" x14ac:dyDescent="0.25">
      <c r="A1198">
        <f t="shared" si="18"/>
        <v>8</v>
      </c>
      <c r="B1198" s="120" t="s">
        <v>1267</v>
      </c>
      <c r="C1198" s="121" t="s">
        <v>1268</v>
      </c>
    </row>
    <row r="1199" spans="1:3" hidden="1" x14ac:dyDescent="0.25">
      <c r="A1199">
        <f t="shared" si="18"/>
        <v>4</v>
      </c>
      <c r="B1199" s="129" t="s">
        <v>3952</v>
      </c>
      <c r="C1199" s="130" t="s">
        <v>3953</v>
      </c>
    </row>
    <row r="1200" spans="1:3" hidden="1" x14ac:dyDescent="0.25">
      <c r="A1200">
        <f t="shared" si="18"/>
        <v>5</v>
      </c>
      <c r="B1200" s="129" t="s">
        <v>3954</v>
      </c>
      <c r="C1200" s="131" t="s">
        <v>3955</v>
      </c>
    </row>
    <row r="1201" spans="1:3" ht="42.75" hidden="1" x14ac:dyDescent="0.25">
      <c r="A1201">
        <f t="shared" si="18"/>
        <v>7</v>
      </c>
      <c r="B1201" s="120" t="s">
        <v>3956</v>
      </c>
      <c r="C1201" s="132" t="s">
        <v>3957</v>
      </c>
    </row>
    <row r="1202" spans="1:3" x14ac:dyDescent="0.25">
      <c r="A1202">
        <f t="shared" si="18"/>
        <v>8</v>
      </c>
      <c r="B1202" s="120" t="s">
        <v>1269</v>
      </c>
      <c r="C1202" s="121" t="s">
        <v>1270</v>
      </c>
    </row>
    <row r="1203" spans="1:3" ht="30" x14ac:dyDescent="0.25">
      <c r="A1203">
        <f t="shared" si="18"/>
        <v>8</v>
      </c>
      <c r="B1203" s="120" t="s">
        <v>1271</v>
      </c>
      <c r="C1203" s="121" t="s">
        <v>1272</v>
      </c>
    </row>
    <row r="1204" spans="1:3" x14ac:dyDescent="0.25">
      <c r="A1204">
        <f t="shared" si="18"/>
        <v>8</v>
      </c>
      <c r="B1204" s="120" t="s">
        <v>1273</v>
      </c>
      <c r="C1204" s="121" t="s">
        <v>1274</v>
      </c>
    </row>
    <row r="1205" spans="1:3" x14ac:dyDescent="0.25">
      <c r="A1205">
        <f t="shared" si="18"/>
        <v>8</v>
      </c>
      <c r="B1205" s="120" t="s">
        <v>1275</v>
      </c>
      <c r="C1205" s="121" t="s">
        <v>1276</v>
      </c>
    </row>
    <row r="1206" spans="1:3" hidden="1" x14ac:dyDescent="0.25">
      <c r="A1206">
        <f t="shared" si="18"/>
        <v>7</v>
      </c>
      <c r="B1206" s="120" t="s">
        <v>3958</v>
      </c>
      <c r="C1206" s="132" t="s">
        <v>1278</v>
      </c>
    </row>
    <row r="1207" spans="1:3" x14ac:dyDescent="0.25">
      <c r="A1207">
        <f t="shared" si="18"/>
        <v>8</v>
      </c>
      <c r="B1207" s="120" t="s">
        <v>1277</v>
      </c>
      <c r="C1207" s="121" t="s">
        <v>1278</v>
      </c>
    </row>
    <row r="1208" spans="1:3" ht="28.5" hidden="1" x14ac:dyDescent="0.25">
      <c r="A1208">
        <f t="shared" si="18"/>
        <v>7</v>
      </c>
      <c r="B1208" s="120" t="s">
        <v>3959</v>
      </c>
      <c r="C1208" s="132" t="s">
        <v>1280</v>
      </c>
    </row>
    <row r="1209" spans="1:3" x14ac:dyDescent="0.25">
      <c r="A1209">
        <f t="shared" si="18"/>
        <v>8</v>
      </c>
      <c r="B1209" s="120" t="s">
        <v>1279</v>
      </c>
      <c r="C1209" s="121" t="s">
        <v>1280</v>
      </c>
    </row>
    <row r="1210" spans="1:3" hidden="1" x14ac:dyDescent="0.25">
      <c r="A1210">
        <f t="shared" si="18"/>
        <v>7</v>
      </c>
      <c r="B1210" s="120" t="s">
        <v>3960</v>
      </c>
      <c r="C1210" s="132" t="s">
        <v>1282</v>
      </c>
    </row>
    <row r="1211" spans="1:3" x14ac:dyDescent="0.25">
      <c r="A1211">
        <f t="shared" si="18"/>
        <v>8</v>
      </c>
      <c r="B1211" s="120" t="s">
        <v>1281</v>
      </c>
      <c r="C1211" s="121" t="s">
        <v>1282</v>
      </c>
    </row>
    <row r="1212" spans="1:3" ht="28.5" hidden="1" x14ac:dyDescent="0.25">
      <c r="A1212">
        <f t="shared" si="18"/>
        <v>7</v>
      </c>
      <c r="B1212" s="120" t="s">
        <v>3961</v>
      </c>
      <c r="C1212" s="132" t="s">
        <v>1284</v>
      </c>
    </row>
    <row r="1213" spans="1:3" ht="30" x14ac:dyDescent="0.25">
      <c r="A1213">
        <f t="shared" si="18"/>
        <v>8</v>
      </c>
      <c r="B1213" s="120" t="s">
        <v>1283</v>
      </c>
      <c r="C1213" s="121" t="s">
        <v>1284</v>
      </c>
    </row>
    <row r="1214" spans="1:3" hidden="1" x14ac:dyDescent="0.25">
      <c r="A1214">
        <f t="shared" si="18"/>
        <v>4</v>
      </c>
      <c r="B1214" s="129" t="s">
        <v>3962</v>
      </c>
      <c r="C1214" s="130" t="s">
        <v>3963</v>
      </c>
    </row>
    <row r="1215" spans="1:3" hidden="1" x14ac:dyDescent="0.25">
      <c r="A1215">
        <f t="shared" si="18"/>
        <v>5</v>
      </c>
      <c r="B1215" s="129" t="s">
        <v>3964</v>
      </c>
      <c r="C1215" s="131" t="s">
        <v>1286</v>
      </c>
    </row>
    <row r="1216" spans="1:3" hidden="1" x14ac:dyDescent="0.25">
      <c r="A1216">
        <f t="shared" si="18"/>
        <v>7</v>
      </c>
      <c r="B1216" s="120" t="s">
        <v>3965</v>
      </c>
      <c r="C1216" s="132" t="s">
        <v>1286</v>
      </c>
    </row>
    <row r="1217" spans="1:3" x14ac:dyDescent="0.25">
      <c r="A1217">
        <f t="shared" si="18"/>
        <v>8</v>
      </c>
      <c r="B1217" s="120" t="s">
        <v>1285</v>
      </c>
      <c r="C1217" s="121" t="s">
        <v>1286</v>
      </c>
    </row>
    <row r="1218" spans="1:3" hidden="1" x14ac:dyDescent="0.25">
      <c r="A1218">
        <f t="shared" ref="A1218:A1281" si="19">LEN(B1218)</f>
        <v>5</v>
      </c>
      <c r="B1218" s="129" t="s">
        <v>3966</v>
      </c>
      <c r="C1218" s="131" t="s">
        <v>3967</v>
      </c>
    </row>
    <row r="1219" spans="1:3" hidden="1" x14ac:dyDescent="0.25">
      <c r="A1219">
        <f t="shared" si="19"/>
        <v>7</v>
      </c>
      <c r="B1219" s="120" t="s">
        <v>3968</v>
      </c>
      <c r="C1219" s="132" t="s">
        <v>3969</v>
      </c>
    </row>
    <row r="1220" spans="1:3" x14ac:dyDescent="0.25">
      <c r="A1220">
        <f t="shared" si="19"/>
        <v>8</v>
      </c>
      <c r="B1220" s="120" t="s">
        <v>1287</v>
      </c>
      <c r="C1220" s="121" t="s">
        <v>1288</v>
      </c>
    </row>
    <row r="1221" spans="1:3" x14ac:dyDescent="0.25">
      <c r="A1221">
        <f t="shared" si="19"/>
        <v>8</v>
      </c>
      <c r="B1221" s="120" t="s">
        <v>1289</v>
      </c>
      <c r="C1221" s="121" t="s">
        <v>1290</v>
      </c>
    </row>
    <row r="1222" spans="1:3" x14ac:dyDescent="0.25">
      <c r="A1222">
        <f t="shared" si="19"/>
        <v>8</v>
      </c>
      <c r="B1222" s="120" t="s">
        <v>1291</v>
      </c>
      <c r="C1222" s="121" t="s">
        <v>1292</v>
      </c>
    </row>
    <row r="1223" spans="1:3" x14ac:dyDescent="0.25">
      <c r="A1223">
        <f t="shared" si="19"/>
        <v>8</v>
      </c>
      <c r="B1223" s="120" t="s">
        <v>1293</v>
      </c>
      <c r="C1223" s="121" t="s">
        <v>1294</v>
      </c>
    </row>
    <row r="1224" spans="1:3" x14ac:dyDescent="0.25">
      <c r="A1224">
        <f t="shared" si="19"/>
        <v>8</v>
      </c>
      <c r="B1224" s="120" t="s">
        <v>1295</v>
      </c>
      <c r="C1224" s="121" t="s">
        <v>1296</v>
      </c>
    </row>
    <row r="1225" spans="1:3" hidden="1" x14ac:dyDescent="0.25">
      <c r="A1225">
        <f t="shared" si="19"/>
        <v>7</v>
      </c>
      <c r="B1225" s="120" t="s">
        <v>3970</v>
      </c>
      <c r="C1225" s="132" t="s">
        <v>1298</v>
      </c>
    </row>
    <row r="1226" spans="1:3" x14ac:dyDescent="0.25">
      <c r="A1226">
        <f t="shared" si="19"/>
        <v>8</v>
      </c>
      <c r="B1226" s="120" t="s">
        <v>1297</v>
      </c>
      <c r="C1226" s="121" t="s">
        <v>1298</v>
      </c>
    </row>
    <row r="1227" spans="1:3" hidden="1" x14ac:dyDescent="0.25">
      <c r="A1227">
        <f t="shared" si="19"/>
        <v>7</v>
      </c>
      <c r="B1227" s="120" t="s">
        <v>3971</v>
      </c>
      <c r="C1227" s="132" t="s">
        <v>1300</v>
      </c>
    </row>
    <row r="1228" spans="1:3" x14ac:dyDescent="0.25">
      <c r="A1228">
        <f t="shared" si="19"/>
        <v>8</v>
      </c>
      <c r="B1228" s="120" t="s">
        <v>1299</v>
      </c>
      <c r="C1228" s="121" t="s">
        <v>1300</v>
      </c>
    </row>
    <row r="1229" spans="1:3" hidden="1" x14ac:dyDescent="0.25">
      <c r="A1229">
        <f t="shared" si="19"/>
        <v>7</v>
      </c>
      <c r="B1229" s="120" t="s">
        <v>3972</v>
      </c>
      <c r="C1229" s="132" t="s">
        <v>1302</v>
      </c>
    </row>
    <row r="1230" spans="1:3" x14ac:dyDescent="0.25">
      <c r="A1230">
        <f t="shared" si="19"/>
        <v>8</v>
      </c>
      <c r="B1230" s="120" t="s">
        <v>1301</v>
      </c>
      <c r="C1230" s="121" t="s">
        <v>1302</v>
      </c>
    </row>
    <row r="1231" spans="1:3" hidden="1" x14ac:dyDescent="0.25">
      <c r="A1231">
        <f t="shared" si="19"/>
        <v>7</v>
      </c>
      <c r="B1231" s="120" t="s">
        <v>3973</v>
      </c>
      <c r="C1231" s="132" t="s">
        <v>1304</v>
      </c>
    </row>
    <row r="1232" spans="1:3" x14ac:dyDescent="0.25">
      <c r="A1232">
        <f t="shared" si="19"/>
        <v>8</v>
      </c>
      <c r="B1232" s="120" t="s">
        <v>1303</v>
      </c>
      <c r="C1232" s="121" t="s">
        <v>1304</v>
      </c>
    </row>
    <row r="1233" spans="1:3" ht="30" hidden="1" x14ac:dyDescent="0.25">
      <c r="A1233">
        <f t="shared" si="19"/>
        <v>2</v>
      </c>
      <c r="B1233" s="127" t="s">
        <v>3974</v>
      </c>
      <c r="C1233" s="128" t="s">
        <v>3975</v>
      </c>
    </row>
    <row r="1234" spans="1:3" ht="24" hidden="1" x14ac:dyDescent="0.25">
      <c r="A1234">
        <f t="shared" si="19"/>
        <v>4</v>
      </c>
      <c r="B1234" s="129" t="s">
        <v>3976</v>
      </c>
      <c r="C1234" s="130" t="s">
        <v>3977</v>
      </c>
    </row>
    <row r="1235" spans="1:3" hidden="1" x14ac:dyDescent="0.25">
      <c r="A1235">
        <f t="shared" si="19"/>
        <v>5</v>
      </c>
      <c r="B1235" s="129" t="s">
        <v>3978</v>
      </c>
      <c r="C1235" s="131" t="s">
        <v>3979</v>
      </c>
    </row>
    <row r="1236" spans="1:3" hidden="1" x14ac:dyDescent="0.25">
      <c r="A1236">
        <f t="shared" si="19"/>
        <v>7</v>
      </c>
      <c r="B1236" s="120" t="s">
        <v>3980</v>
      </c>
      <c r="C1236" s="132" t="s">
        <v>3979</v>
      </c>
    </row>
    <row r="1237" spans="1:3" x14ac:dyDescent="0.25">
      <c r="A1237">
        <f t="shared" si="19"/>
        <v>8</v>
      </c>
      <c r="B1237" s="120" t="s">
        <v>1305</v>
      </c>
      <c r="C1237" s="121" t="s">
        <v>1306</v>
      </c>
    </row>
    <row r="1238" spans="1:3" x14ac:dyDescent="0.25">
      <c r="A1238">
        <f t="shared" si="19"/>
        <v>8</v>
      </c>
      <c r="B1238" s="120" t="s">
        <v>1307</v>
      </c>
      <c r="C1238" s="121" t="s">
        <v>1308</v>
      </c>
    </row>
    <row r="1239" spans="1:3" x14ac:dyDescent="0.25">
      <c r="A1239">
        <f t="shared" si="19"/>
        <v>8</v>
      </c>
      <c r="B1239" s="120" t="s">
        <v>1309</v>
      </c>
      <c r="C1239" s="121" t="s">
        <v>1310</v>
      </c>
    </row>
    <row r="1240" spans="1:3" x14ac:dyDescent="0.25">
      <c r="A1240">
        <f t="shared" si="19"/>
        <v>8</v>
      </c>
      <c r="B1240" s="120" t="s">
        <v>1311</v>
      </c>
      <c r="C1240" s="121" t="s">
        <v>1312</v>
      </c>
    </row>
    <row r="1241" spans="1:3" x14ac:dyDescent="0.25">
      <c r="A1241">
        <f t="shared" si="19"/>
        <v>8</v>
      </c>
      <c r="B1241" s="120" t="s">
        <v>1313</v>
      </c>
      <c r="C1241" s="121" t="s">
        <v>1314</v>
      </c>
    </row>
    <row r="1242" spans="1:3" x14ac:dyDescent="0.25">
      <c r="A1242">
        <f t="shared" si="19"/>
        <v>8</v>
      </c>
      <c r="B1242" s="120" t="s">
        <v>1315</v>
      </c>
      <c r="C1242" s="121" t="s">
        <v>1316</v>
      </c>
    </row>
    <row r="1243" spans="1:3" x14ac:dyDescent="0.25">
      <c r="A1243">
        <f t="shared" si="19"/>
        <v>8</v>
      </c>
      <c r="B1243" s="120" t="s">
        <v>1317</v>
      </c>
      <c r="C1243" s="121" t="s">
        <v>1318</v>
      </c>
    </row>
    <row r="1244" spans="1:3" x14ac:dyDescent="0.25">
      <c r="A1244">
        <f t="shared" si="19"/>
        <v>8</v>
      </c>
      <c r="B1244" s="120" t="s">
        <v>1319</v>
      </c>
      <c r="C1244" s="121" t="s">
        <v>1320</v>
      </c>
    </row>
    <row r="1245" spans="1:3" hidden="1" x14ac:dyDescent="0.25">
      <c r="A1245">
        <f t="shared" si="19"/>
        <v>5</v>
      </c>
      <c r="B1245" s="129" t="s">
        <v>3981</v>
      </c>
      <c r="C1245" s="131" t="s">
        <v>3982</v>
      </c>
    </row>
    <row r="1246" spans="1:3" hidden="1" x14ac:dyDescent="0.25">
      <c r="A1246">
        <f t="shared" si="19"/>
        <v>7</v>
      </c>
      <c r="B1246" s="120" t="s">
        <v>3983</v>
      </c>
      <c r="C1246" s="132" t="s">
        <v>1322</v>
      </c>
    </row>
    <row r="1247" spans="1:3" x14ac:dyDescent="0.25">
      <c r="A1247">
        <f t="shared" si="19"/>
        <v>8</v>
      </c>
      <c r="B1247" s="120" t="s">
        <v>1321</v>
      </c>
      <c r="C1247" s="121" t="s">
        <v>1322</v>
      </c>
    </row>
    <row r="1248" spans="1:3" hidden="1" x14ac:dyDescent="0.25">
      <c r="A1248">
        <f t="shared" si="19"/>
        <v>7</v>
      </c>
      <c r="B1248" s="120" t="s">
        <v>3984</v>
      </c>
      <c r="C1248" s="132" t="s">
        <v>1324</v>
      </c>
    </row>
    <row r="1249" spans="1:3" x14ac:dyDescent="0.25">
      <c r="A1249">
        <f t="shared" si="19"/>
        <v>8</v>
      </c>
      <c r="B1249" s="120" t="s">
        <v>1323</v>
      </c>
      <c r="C1249" s="121" t="s">
        <v>1324</v>
      </c>
    </row>
    <row r="1250" spans="1:3" ht="28.5" hidden="1" x14ac:dyDescent="0.25">
      <c r="A1250">
        <f t="shared" si="19"/>
        <v>7</v>
      </c>
      <c r="B1250" s="120" t="s">
        <v>3985</v>
      </c>
      <c r="C1250" s="132" t="s">
        <v>1326</v>
      </c>
    </row>
    <row r="1251" spans="1:3" ht="30" x14ac:dyDescent="0.25">
      <c r="A1251">
        <f t="shared" si="19"/>
        <v>8</v>
      </c>
      <c r="B1251" s="120" t="s">
        <v>1325</v>
      </c>
      <c r="C1251" s="121" t="s">
        <v>1326</v>
      </c>
    </row>
    <row r="1252" spans="1:3" ht="28.5" hidden="1" x14ac:dyDescent="0.25">
      <c r="A1252">
        <f t="shared" si="19"/>
        <v>7</v>
      </c>
      <c r="B1252" s="120" t="s">
        <v>3986</v>
      </c>
      <c r="C1252" s="132" t="s">
        <v>1328</v>
      </c>
    </row>
    <row r="1253" spans="1:3" ht="30" x14ac:dyDescent="0.25">
      <c r="A1253">
        <f t="shared" si="19"/>
        <v>8</v>
      </c>
      <c r="B1253" s="120" t="s">
        <v>1327</v>
      </c>
      <c r="C1253" s="121" t="s">
        <v>1328</v>
      </c>
    </row>
    <row r="1254" spans="1:3" hidden="1" x14ac:dyDescent="0.25">
      <c r="A1254">
        <f t="shared" si="19"/>
        <v>7</v>
      </c>
      <c r="B1254" s="120" t="s">
        <v>3987</v>
      </c>
      <c r="C1254" s="132" t="s">
        <v>3988</v>
      </c>
    </row>
    <row r="1255" spans="1:3" ht="30" x14ac:dyDescent="0.25">
      <c r="A1255">
        <f t="shared" si="19"/>
        <v>8</v>
      </c>
      <c r="B1255" s="120" t="s">
        <v>1329</v>
      </c>
      <c r="C1255" s="121" t="s">
        <v>1330</v>
      </c>
    </row>
    <row r="1256" spans="1:3" ht="30" x14ac:dyDescent="0.25">
      <c r="A1256">
        <f t="shared" si="19"/>
        <v>8</v>
      </c>
      <c r="B1256" s="120" t="s">
        <v>1331</v>
      </c>
      <c r="C1256" s="121" t="s">
        <v>1332</v>
      </c>
    </row>
    <row r="1257" spans="1:3" ht="30" x14ac:dyDescent="0.25">
      <c r="A1257">
        <f t="shared" si="19"/>
        <v>8</v>
      </c>
      <c r="B1257" s="120" t="s">
        <v>1333</v>
      </c>
      <c r="C1257" s="121" t="s">
        <v>1334</v>
      </c>
    </row>
    <row r="1258" spans="1:3" ht="30" x14ac:dyDescent="0.25">
      <c r="A1258">
        <f t="shared" si="19"/>
        <v>8</v>
      </c>
      <c r="B1258" s="120" t="s">
        <v>1335</v>
      </c>
      <c r="C1258" s="121" t="s">
        <v>1336</v>
      </c>
    </row>
    <row r="1259" spans="1:3" x14ac:dyDescent="0.25">
      <c r="A1259">
        <f t="shared" si="19"/>
        <v>8</v>
      </c>
      <c r="B1259" s="120" t="s">
        <v>1337</v>
      </c>
      <c r="C1259" s="121" t="s">
        <v>1338</v>
      </c>
    </row>
    <row r="1260" spans="1:3" x14ac:dyDescent="0.25">
      <c r="A1260">
        <f t="shared" si="19"/>
        <v>8</v>
      </c>
      <c r="B1260" s="120" t="s">
        <v>1339</v>
      </c>
      <c r="C1260" s="121" t="s">
        <v>1340</v>
      </c>
    </row>
    <row r="1261" spans="1:3" hidden="1" x14ac:dyDescent="0.25">
      <c r="A1261">
        <f t="shared" si="19"/>
        <v>7</v>
      </c>
      <c r="B1261" s="120" t="s">
        <v>3989</v>
      </c>
      <c r="C1261" s="132" t="s">
        <v>1342</v>
      </c>
    </row>
    <row r="1262" spans="1:3" x14ac:dyDescent="0.25">
      <c r="A1262">
        <f t="shared" si="19"/>
        <v>8</v>
      </c>
      <c r="B1262" s="120" t="s">
        <v>1341</v>
      </c>
      <c r="C1262" s="121" t="s">
        <v>1342</v>
      </c>
    </row>
    <row r="1263" spans="1:3" ht="28.5" hidden="1" x14ac:dyDescent="0.25">
      <c r="A1263">
        <f t="shared" si="19"/>
        <v>7</v>
      </c>
      <c r="B1263" s="120" t="s">
        <v>3990</v>
      </c>
      <c r="C1263" s="132" t="s">
        <v>1344</v>
      </c>
    </row>
    <row r="1264" spans="1:3" ht="30" x14ac:dyDescent="0.25">
      <c r="A1264">
        <f t="shared" si="19"/>
        <v>8</v>
      </c>
      <c r="B1264" s="120" t="s">
        <v>1343</v>
      </c>
      <c r="C1264" s="121" t="s">
        <v>1344</v>
      </c>
    </row>
    <row r="1265" spans="1:3" ht="28.5" hidden="1" x14ac:dyDescent="0.25">
      <c r="A1265">
        <f t="shared" si="19"/>
        <v>7</v>
      </c>
      <c r="B1265" s="120" t="s">
        <v>3991</v>
      </c>
      <c r="C1265" s="132" t="s">
        <v>3992</v>
      </c>
    </row>
    <row r="1266" spans="1:3" x14ac:dyDescent="0.25">
      <c r="A1266">
        <f t="shared" si="19"/>
        <v>8</v>
      </c>
      <c r="B1266" s="120" t="s">
        <v>1345</v>
      </c>
      <c r="C1266" s="121" t="s">
        <v>1346</v>
      </c>
    </row>
    <row r="1267" spans="1:3" ht="30" x14ac:dyDescent="0.25">
      <c r="A1267">
        <f t="shared" si="19"/>
        <v>8</v>
      </c>
      <c r="B1267" s="120" t="s">
        <v>1347</v>
      </c>
      <c r="C1267" s="121" t="s">
        <v>1348</v>
      </c>
    </row>
    <row r="1268" spans="1:3" ht="30" x14ac:dyDescent="0.25">
      <c r="A1268">
        <f t="shared" si="19"/>
        <v>8</v>
      </c>
      <c r="B1268" s="120" t="s">
        <v>1349</v>
      </c>
      <c r="C1268" s="121" t="s">
        <v>1350</v>
      </c>
    </row>
    <row r="1269" spans="1:3" hidden="1" x14ac:dyDescent="0.25">
      <c r="A1269">
        <f t="shared" si="19"/>
        <v>5</v>
      </c>
      <c r="B1269" s="129" t="s">
        <v>3993</v>
      </c>
      <c r="C1269" s="131" t="s">
        <v>3994</v>
      </c>
    </row>
    <row r="1270" spans="1:3" ht="28.5" hidden="1" x14ac:dyDescent="0.25">
      <c r="A1270">
        <f t="shared" si="19"/>
        <v>7</v>
      </c>
      <c r="B1270" s="120" t="s">
        <v>3995</v>
      </c>
      <c r="C1270" s="132" t="s">
        <v>3996</v>
      </c>
    </row>
    <row r="1271" spans="1:3" ht="30" x14ac:dyDescent="0.25">
      <c r="A1271">
        <f t="shared" si="19"/>
        <v>8</v>
      </c>
      <c r="B1271" s="120" t="s">
        <v>1351</v>
      </c>
      <c r="C1271" s="121" t="s">
        <v>1352</v>
      </c>
    </row>
    <row r="1272" spans="1:3" x14ac:dyDescent="0.25">
      <c r="A1272">
        <f t="shared" si="19"/>
        <v>8</v>
      </c>
      <c r="B1272" s="120" t="s">
        <v>1353</v>
      </c>
      <c r="C1272" s="121"/>
    </row>
    <row r="1273" spans="1:3" ht="30" x14ac:dyDescent="0.25">
      <c r="A1273">
        <f t="shared" si="19"/>
        <v>8</v>
      </c>
      <c r="B1273" s="120" t="s">
        <v>1355</v>
      </c>
      <c r="C1273" s="121" t="s">
        <v>1356</v>
      </c>
    </row>
    <row r="1274" spans="1:3" ht="30" x14ac:dyDescent="0.25">
      <c r="A1274">
        <f t="shared" si="19"/>
        <v>8</v>
      </c>
      <c r="B1274" s="120" t="s">
        <v>1357</v>
      </c>
      <c r="C1274" s="121" t="s">
        <v>1358</v>
      </c>
    </row>
    <row r="1275" spans="1:3" ht="30" x14ac:dyDescent="0.25">
      <c r="A1275">
        <f t="shared" si="19"/>
        <v>8</v>
      </c>
      <c r="B1275" s="120" t="s">
        <v>1359</v>
      </c>
      <c r="C1275" s="121" t="s">
        <v>1360</v>
      </c>
    </row>
    <row r="1276" spans="1:3" hidden="1" x14ac:dyDescent="0.25">
      <c r="A1276">
        <f t="shared" si="19"/>
        <v>5</v>
      </c>
      <c r="B1276" s="129" t="s">
        <v>3997</v>
      </c>
      <c r="C1276" s="131" t="s">
        <v>3998</v>
      </c>
    </row>
    <row r="1277" spans="1:3" ht="28.5" hidden="1" x14ac:dyDescent="0.25">
      <c r="A1277">
        <f t="shared" si="19"/>
        <v>7</v>
      </c>
      <c r="B1277" s="120" t="s">
        <v>3999</v>
      </c>
      <c r="C1277" s="132" t="s">
        <v>1362</v>
      </c>
    </row>
    <row r="1278" spans="1:3" ht="30" x14ac:dyDescent="0.25">
      <c r="A1278">
        <f t="shared" si="19"/>
        <v>8</v>
      </c>
      <c r="B1278" s="120" t="s">
        <v>1361</v>
      </c>
      <c r="C1278" s="121" t="s">
        <v>1362</v>
      </c>
    </row>
    <row r="1279" spans="1:3" x14ac:dyDescent="0.25">
      <c r="A1279">
        <f t="shared" si="19"/>
        <v>8</v>
      </c>
      <c r="B1279" s="120" t="s">
        <v>1363</v>
      </c>
      <c r="C1279" s="121"/>
    </row>
    <row r="1280" spans="1:3" x14ac:dyDescent="0.25">
      <c r="A1280">
        <f t="shared" si="19"/>
        <v>8</v>
      </c>
      <c r="B1280" s="120" t="s">
        <v>1365</v>
      </c>
      <c r="C1280" s="121"/>
    </row>
    <row r="1281" spans="1:3" hidden="1" x14ac:dyDescent="0.25">
      <c r="A1281">
        <f t="shared" si="19"/>
        <v>5</v>
      </c>
      <c r="B1281" s="129" t="s">
        <v>4000</v>
      </c>
      <c r="C1281" s="131" t="s">
        <v>4001</v>
      </c>
    </row>
    <row r="1282" spans="1:3" ht="28.5" hidden="1" x14ac:dyDescent="0.25">
      <c r="A1282">
        <f t="shared" ref="A1282:A1345" si="20">LEN(B1282)</f>
        <v>7</v>
      </c>
      <c r="B1282" s="120" t="s">
        <v>4002</v>
      </c>
      <c r="C1282" s="132" t="s">
        <v>1368</v>
      </c>
    </row>
    <row r="1283" spans="1:3" ht="30" x14ac:dyDescent="0.25">
      <c r="A1283">
        <f t="shared" si="20"/>
        <v>8</v>
      </c>
      <c r="B1283" s="120" t="s">
        <v>1367</v>
      </c>
      <c r="C1283" s="121" t="s">
        <v>1368</v>
      </c>
    </row>
    <row r="1284" spans="1:3" hidden="1" x14ac:dyDescent="0.25">
      <c r="A1284">
        <f t="shared" si="20"/>
        <v>5</v>
      </c>
      <c r="B1284" s="129" t="s">
        <v>4003</v>
      </c>
      <c r="C1284" s="131" t="s">
        <v>1370</v>
      </c>
    </row>
    <row r="1285" spans="1:3" hidden="1" x14ac:dyDescent="0.25">
      <c r="A1285">
        <f t="shared" si="20"/>
        <v>7</v>
      </c>
      <c r="B1285" s="120" t="s">
        <v>4004</v>
      </c>
      <c r="C1285" s="132" t="s">
        <v>1370</v>
      </c>
    </row>
    <row r="1286" spans="1:3" x14ac:dyDescent="0.25">
      <c r="A1286">
        <f t="shared" si="20"/>
        <v>8</v>
      </c>
      <c r="B1286" s="120" t="s">
        <v>1369</v>
      </c>
      <c r="C1286" s="121" t="s">
        <v>1370</v>
      </c>
    </row>
    <row r="1287" spans="1:3" ht="25.5" hidden="1" x14ac:dyDescent="0.25">
      <c r="A1287">
        <f t="shared" si="20"/>
        <v>5</v>
      </c>
      <c r="B1287" s="129" t="s">
        <v>4005</v>
      </c>
      <c r="C1287" s="131" t="s">
        <v>4006</v>
      </c>
    </row>
    <row r="1288" spans="1:3" ht="28.5" hidden="1" x14ac:dyDescent="0.25">
      <c r="A1288">
        <f t="shared" si="20"/>
        <v>7</v>
      </c>
      <c r="B1288" s="120" t="s">
        <v>4007</v>
      </c>
      <c r="C1288" s="132" t="s">
        <v>1372</v>
      </c>
    </row>
    <row r="1289" spans="1:3" ht="30" x14ac:dyDescent="0.25">
      <c r="A1289">
        <f t="shared" si="20"/>
        <v>8</v>
      </c>
      <c r="B1289" s="120" t="s">
        <v>1371</v>
      </c>
      <c r="C1289" s="121" t="s">
        <v>1372</v>
      </c>
    </row>
    <row r="1290" spans="1:3" hidden="1" x14ac:dyDescent="0.25">
      <c r="A1290">
        <f t="shared" si="20"/>
        <v>5</v>
      </c>
      <c r="B1290" s="129" t="s">
        <v>4008</v>
      </c>
      <c r="C1290" s="131" t="s">
        <v>4009</v>
      </c>
    </row>
    <row r="1291" spans="1:3" hidden="1" x14ac:dyDescent="0.25">
      <c r="A1291">
        <f t="shared" si="20"/>
        <v>7</v>
      </c>
      <c r="B1291" s="120" t="s">
        <v>4010</v>
      </c>
      <c r="C1291" s="132" t="s">
        <v>4009</v>
      </c>
    </row>
    <row r="1292" spans="1:3" x14ac:dyDescent="0.25">
      <c r="A1292">
        <f t="shared" si="20"/>
        <v>8</v>
      </c>
      <c r="B1292" s="120" t="s">
        <v>1373</v>
      </c>
      <c r="C1292" s="121" t="s">
        <v>1374</v>
      </c>
    </row>
    <row r="1293" spans="1:3" x14ac:dyDescent="0.25">
      <c r="A1293">
        <f t="shared" si="20"/>
        <v>8</v>
      </c>
      <c r="B1293" s="120" t="s">
        <v>1375</v>
      </c>
      <c r="C1293" s="121" t="s">
        <v>1376</v>
      </c>
    </row>
    <row r="1294" spans="1:3" x14ac:dyDescent="0.25">
      <c r="A1294">
        <f t="shared" si="20"/>
        <v>8</v>
      </c>
      <c r="B1294" s="120" t="s">
        <v>1377</v>
      </c>
      <c r="C1294" s="121" t="s">
        <v>1378</v>
      </c>
    </row>
    <row r="1295" spans="1:3" x14ac:dyDescent="0.25">
      <c r="A1295">
        <f t="shared" si="20"/>
        <v>8</v>
      </c>
      <c r="B1295" s="120" t="s">
        <v>1379</v>
      </c>
      <c r="C1295" s="121" t="s">
        <v>1380</v>
      </c>
    </row>
    <row r="1296" spans="1:3" x14ac:dyDescent="0.25">
      <c r="A1296">
        <f t="shared" si="20"/>
        <v>8</v>
      </c>
      <c r="B1296" s="120" t="s">
        <v>1381</v>
      </c>
      <c r="C1296" s="121" t="s">
        <v>1382</v>
      </c>
    </row>
    <row r="1297" spans="1:3" hidden="1" x14ac:dyDescent="0.25">
      <c r="A1297">
        <f t="shared" si="20"/>
        <v>4</v>
      </c>
      <c r="B1297" s="129" t="s">
        <v>4011</v>
      </c>
      <c r="C1297" s="130" t="s">
        <v>4012</v>
      </c>
    </row>
    <row r="1298" spans="1:3" hidden="1" x14ac:dyDescent="0.25">
      <c r="A1298">
        <f t="shared" si="20"/>
        <v>5</v>
      </c>
      <c r="B1298" s="129" t="s">
        <v>4013</v>
      </c>
      <c r="C1298" s="131" t="s">
        <v>4014</v>
      </c>
    </row>
    <row r="1299" spans="1:3" hidden="1" x14ac:dyDescent="0.25">
      <c r="A1299">
        <f t="shared" si="20"/>
        <v>7</v>
      </c>
      <c r="B1299" s="120" t="s">
        <v>4015</v>
      </c>
      <c r="C1299" s="132" t="s">
        <v>4014</v>
      </c>
    </row>
    <row r="1300" spans="1:3" ht="45" x14ac:dyDescent="0.25">
      <c r="A1300">
        <f t="shared" si="20"/>
        <v>8</v>
      </c>
      <c r="B1300" s="120" t="s">
        <v>1383</v>
      </c>
      <c r="C1300" s="121" t="s">
        <v>1384</v>
      </c>
    </row>
    <row r="1301" spans="1:3" ht="45" x14ac:dyDescent="0.25">
      <c r="A1301">
        <f t="shared" si="20"/>
        <v>8</v>
      </c>
      <c r="B1301" s="120" t="s">
        <v>1385</v>
      </c>
      <c r="C1301" s="121" t="s">
        <v>1386</v>
      </c>
    </row>
    <row r="1302" spans="1:3" ht="30" x14ac:dyDescent="0.25">
      <c r="A1302">
        <f t="shared" si="20"/>
        <v>8</v>
      </c>
      <c r="B1302" s="120" t="s">
        <v>1387</v>
      </c>
      <c r="C1302" s="121" t="s">
        <v>1388</v>
      </c>
    </row>
    <row r="1303" spans="1:3" x14ac:dyDescent="0.25">
      <c r="A1303">
        <f t="shared" si="20"/>
        <v>8</v>
      </c>
      <c r="B1303" s="120" t="s">
        <v>1389</v>
      </c>
      <c r="C1303" s="121" t="s">
        <v>1390</v>
      </c>
    </row>
    <row r="1304" spans="1:3" ht="30" x14ac:dyDescent="0.25">
      <c r="A1304">
        <f t="shared" si="20"/>
        <v>8</v>
      </c>
      <c r="B1304" s="120" t="s">
        <v>1391</v>
      </c>
      <c r="C1304" s="121" t="s">
        <v>1392</v>
      </c>
    </row>
    <row r="1305" spans="1:3" x14ac:dyDescent="0.25">
      <c r="A1305">
        <f t="shared" si="20"/>
        <v>8</v>
      </c>
      <c r="B1305" s="120" t="s">
        <v>1393</v>
      </c>
      <c r="C1305" s="121" t="s">
        <v>1394</v>
      </c>
    </row>
    <row r="1306" spans="1:3" x14ac:dyDescent="0.25">
      <c r="A1306">
        <f t="shared" si="20"/>
        <v>8</v>
      </c>
      <c r="B1306" s="120" t="s">
        <v>1395</v>
      </c>
      <c r="C1306" s="121" t="s">
        <v>1396</v>
      </c>
    </row>
    <row r="1307" spans="1:3" x14ac:dyDescent="0.25">
      <c r="A1307">
        <f t="shared" si="20"/>
        <v>8</v>
      </c>
      <c r="B1307" s="120" t="s">
        <v>1397</v>
      </c>
      <c r="C1307" s="121" t="s">
        <v>1398</v>
      </c>
    </row>
    <row r="1308" spans="1:3" x14ac:dyDescent="0.25">
      <c r="A1308">
        <f t="shared" si="20"/>
        <v>8</v>
      </c>
      <c r="B1308" s="120" t="s">
        <v>1399</v>
      </c>
      <c r="C1308" s="121" t="s">
        <v>1400</v>
      </c>
    </row>
    <row r="1309" spans="1:3" ht="31.5" hidden="1" x14ac:dyDescent="0.25">
      <c r="A1309">
        <f t="shared" si="20"/>
        <v>1</v>
      </c>
      <c r="B1309" s="125" t="s">
        <v>4016</v>
      </c>
      <c r="C1309" s="126" t="s">
        <v>4017</v>
      </c>
    </row>
    <row r="1310" spans="1:3" ht="30" hidden="1" x14ac:dyDescent="0.25">
      <c r="A1310">
        <f t="shared" si="20"/>
        <v>2</v>
      </c>
      <c r="B1310" s="127" t="s">
        <v>4018</v>
      </c>
      <c r="C1310" s="128" t="s">
        <v>4017</v>
      </c>
    </row>
    <row r="1311" spans="1:3" hidden="1" x14ac:dyDescent="0.25">
      <c r="A1311">
        <f t="shared" si="20"/>
        <v>4</v>
      </c>
      <c r="B1311" s="129" t="s">
        <v>4019</v>
      </c>
      <c r="C1311" s="130" t="s">
        <v>4020</v>
      </c>
    </row>
    <row r="1312" spans="1:3" hidden="1" x14ac:dyDescent="0.25">
      <c r="A1312">
        <f t="shared" si="20"/>
        <v>5</v>
      </c>
      <c r="B1312" s="129" t="s">
        <v>4021</v>
      </c>
      <c r="C1312" s="131" t="s">
        <v>1402</v>
      </c>
    </row>
    <row r="1313" spans="1:3" hidden="1" x14ac:dyDescent="0.25">
      <c r="A1313">
        <f t="shared" si="20"/>
        <v>7</v>
      </c>
      <c r="B1313" s="120" t="s">
        <v>4022</v>
      </c>
      <c r="C1313" s="132" t="s">
        <v>1402</v>
      </c>
    </row>
    <row r="1314" spans="1:3" x14ac:dyDescent="0.25">
      <c r="A1314">
        <f t="shared" si="20"/>
        <v>8</v>
      </c>
      <c r="B1314" s="120" t="s">
        <v>1401</v>
      </c>
      <c r="C1314" s="121" t="s">
        <v>1402</v>
      </c>
    </row>
    <row r="1315" spans="1:3" hidden="1" x14ac:dyDescent="0.25">
      <c r="A1315">
        <f t="shared" si="20"/>
        <v>5</v>
      </c>
      <c r="B1315" s="129" t="s">
        <v>4023</v>
      </c>
      <c r="C1315" s="131" t="s">
        <v>1404</v>
      </c>
    </row>
    <row r="1316" spans="1:3" hidden="1" x14ac:dyDescent="0.25">
      <c r="A1316">
        <f t="shared" si="20"/>
        <v>7</v>
      </c>
      <c r="B1316" s="120" t="s">
        <v>4024</v>
      </c>
      <c r="C1316" s="132" t="s">
        <v>1404</v>
      </c>
    </row>
    <row r="1317" spans="1:3" x14ac:dyDescent="0.25">
      <c r="A1317">
        <f t="shared" si="20"/>
        <v>8</v>
      </c>
      <c r="B1317" s="120" t="s">
        <v>1403</v>
      </c>
      <c r="C1317" s="121" t="s">
        <v>1404</v>
      </c>
    </row>
    <row r="1318" spans="1:3" hidden="1" x14ac:dyDescent="0.25">
      <c r="A1318">
        <f t="shared" si="20"/>
        <v>5</v>
      </c>
      <c r="B1318" s="129" t="s">
        <v>4025</v>
      </c>
      <c r="C1318" s="131" t="s">
        <v>1406</v>
      </c>
    </row>
    <row r="1319" spans="1:3" hidden="1" x14ac:dyDescent="0.25">
      <c r="A1319">
        <f t="shared" si="20"/>
        <v>7</v>
      </c>
      <c r="B1319" s="120" t="s">
        <v>4026</v>
      </c>
      <c r="C1319" s="132" t="s">
        <v>1406</v>
      </c>
    </row>
    <row r="1320" spans="1:3" x14ac:dyDescent="0.25">
      <c r="A1320">
        <f t="shared" si="20"/>
        <v>8</v>
      </c>
      <c r="B1320" s="120" t="s">
        <v>1405</v>
      </c>
      <c r="C1320" s="121" t="s">
        <v>1406</v>
      </c>
    </row>
    <row r="1321" spans="1:3" hidden="1" x14ac:dyDescent="0.25">
      <c r="A1321">
        <f t="shared" si="20"/>
        <v>5</v>
      </c>
      <c r="B1321" s="129" t="s">
        <v>4027</v>
      </c>
      <c r="C1321" s="131" t="s">
        <v>1408</v>
      </c>
    </row>
    <row r="1322" spans="1:3" hidden="1" x14ac:dyDescent="0.25">
      <c r="A1322">
        <f t="shared" si="20"/>
        <v>7</v>
      </c>
      <c r="B1322" s="120" t="s">
        <v>4028</v>
      </c>
      <c r="C1322" s="132" t="s">
        <v>1408</v>
      </c>
    </row>
    <row r="1323" spans="1:3" x14ac:dyDescent="0.25">
      <c r="A1323">
        <f t="shared" si="20"/>
        <v>8</v>
      </c>
      <c r="B1323" s="120" t="s">
        <v>1407</v>
      </c>
      <c r="C1323" s="121" t="s">
        <v>1408</v>
      </c>
    </row>
    <row r="1324" spans="1:3" ht="24" hidden="1" x14ac:dyDescent="0.25">
      <c r="A1324">
        <f t="shared" si="20"/>
        <v>4</v>
      </c>
      <c r="B1324" s="129" t="s">
        <v>4029</v>
      </c>
      <c r="C1324" s="130" t="s">
        <v>4030</v>
      </c>
    </row>
    <row r="1325" spans="1:3" hidden="1" x14ac:dyDescent="0.25">
      <c r="A1325">
        <f t="shared" si="20"/>
        <v>5</v>
      </c>
      <c r="B1325" s="129" t="s">
        <v>4031</v>
      </c>
      <c r="C1325" s="131" t="s">
        <v>1410</v>
      </c>
    </row>
    <row r="1326" spans="1:3" hidden="1" x14ac:dyDescent="0.25">
      <c r="A1326">
        <f t="shared" si="20"/>
        <v>7</v>
      </c>
      <c r="B1326" s="120" t="s">
        <v>4032</v>
      </c>
      <c r="C1326" s="132" t="s">
        <v>1410</v>
      </c>
    </row>
    <row r="1327" spans="1:3" x14ac:dyDescent="0.25">
      <c r="A1327">
        <f t="shared" si="20"/>
        <v>8</v>
      </c>
      <c r="B1327" s="120" t="s">
        <v>1409</v>
      </c>
      <c r="C1327" s="121" t="s">
        <v>1410</v>
      </c>
    </row>
    <row r="1328" spans="1:3" hidden="1" x14ac:dyDescent="0.25">
      <c r="A1328">
        <f t="shared" si="20"/>
        <v>5</v>
      </c>
      <c r="B1328" s="129" t="s">
        <v>4033</v>
      </c>
      <c r="C1328" s="131" t="s">
        <v>1412</v>
      </c>
    </row>
    <row r="1329" spans="1:3" hidden="1" x14ac:dyDescent="0.25">
      <c r="A1329">
        <f t="shared" si="20"/>
        <v>7</v>
      </c>
      <c r="B1329" s="120" t="s">
        <v>4034</v>
      </c>
      <c r="C1329" s="132" t="s">
        <v>1412</v>
      </c>
    </row>
    <row r="1330" spans="1:3" x14ac:dyDescent="0.25">
      <c r="A1330">
        <f t="shared" si="20"/>
        <v>8</v>
      </c>
      <c r="B1330" s="120" t="s">
        <v>1411</v>
      </c>
      <c r="C1330" s="121" t="s">
        <v>1412</v>
      </c>
    </row>
    <row r="1331" spans="1:3" hidden="1" x14ac:dyDescent="0.25">
      <c r="A1331">
        <f t="shared" si="20"/>
        <v>5</v>
      </c>
      <c r="B1331" s="129" t="s">
        <v>4035</v>
      </c>
      <c r="C1331" s="131" t="s">
        <v>1414</v>
      </c>
    </row>
    <row r="1332" spans="1:3" hidden="1" x14ac:dyDescent="0.25">
      <c r="A1332">
        <f t="shared" si="20"/>
        <v>7</v>
      </c>
      <c r="B1332" s="120" t="s">
        <v>4036</v>
      </c>
      <c r="C1332" s="132" t="s">
        <v>1414</v>
      </c>
    </row>
    <row r="1333" spans="1:3" x14ac:dyDescent="0.25">
      <c r="A1333">
        <f t="shared" si="20"/>
        <v>8</v>
      </c>
      <c r="B1333" s="120" t="s">
        <v>1413</v>
      </c>
      <c r="C1333" s="121" t="s">
        <v>1414</v>
      </c>
    </row>
    <row r="1334" spans="1:3" hidden="1" x14ac:dyDescent="0.25">
      <c r="A1334">
        <f t="shared" si="20"/>
        <v>4</v>
      </c>
      <c r="B1334" s="129" t="s">
        <v>4037</v>
      </c>
      <c r="C1334" s="130" t="s">
        <v>4038</v>
      </c>
    </row>
    <row r="1335" spans="1:3" hidden="1" x14ac:dyDescent="0.25">
      <c r="A1335">
        <f t="shared" si="20"/>
        <v>5</v>
      </c>
      <c r="B1335" s="129" t="s">
        <v>4039</v>
      </c>
      <c r="C1335" s="131" t="s">
        <v>1416</v>
      </c>
    </row>
    <row r="1336" spans="1:3" hidden="1" x14ac:dyDescent="0.25">
      <c r="A1336">
        <f t="shared" si="20"/>
        <v>7</v>
      </c>
      <c r="B1336" s="120" t="s">
        <v>4040</v>
      </c>
      <c r="C1336" s="132" t="s">
        <v>1416</v>
      </c>
    </row>
    <row r="1337" spans="1:3" x14ac:dyDescent="0.25">
      <c r="A1337">
        <f t="shared" si="20"/>
        <v>8</v>
      </c>
      <c r="B1337" s="120" t="s">
        <v>1415</v>
      </c>
      <c r="C1337" s="121" t="s">
        <v>1416</v>
      </c>
    </row>
    <row r="1338" spans="1:3" ht="31.5" hidden="1" x14ac:dyDescent="0.25">
      <c r="A1338">
        <f t="shared" si="20"/>
        <v>1</v>
      </c>
      <c r="B1338" s="125" t="s">
        <v>4041</v>
      </c>
      <c r="C1338" s="126" t="s">
        <v>4042</v>
      </c>
    </row>
    <row r="1339" spans="1:3" hidden="1" x14ac:dyDescent="0.25">
      <c r="A1339">
        <f t="shared" si="20"/>
        <v>2</v>
      </c>
      <c r="B1339" s="127" t="s">
        <v>4043</v>
      </c>
      <c r="C1339" s="128" t="s">
        <v>4044</v>
      </c>
    </row>
    <row r="1340" spans="1:3" hidden="1" x14ac:dyDescent="0.25">
      <c r="A1340">
        <f t="shared" si="20"/>
        <v>4</v>
      </c>
      <c r="B1340" s="129" t="s">
        <v>4045</v>
      </c>
      <c r="C1340" s="130" t="s">
        <v>4044</v>
      </c>
    </row>
    <row r="1341" spans="1:3" hidden="1" x14ac:dyDescent="0.25">
      <c r="A1341">
        <f t="shared" si="20"/>
        <v>5</v>
      </c>
      <c r="B1341" s="129" t="s">
        <v>4046</v>
      </c>
      <c r="C1341" s="131" t="s">
        <v>1418</v>
      </c>
    </row>
    <row r="1342" spans="1:3" hidden="1" x14ac:dyDescent="0.25">
      <c r="A1342">
        <f t="shared" si="20"/>
        <v>7</v>
      </c>
      <c r="B1342" s="120" t="s">
        <v>4047</v>
      </c>
      <c r="C1342" s="132" t="s">
        <v>1418</v>
      </c>
    </row>
    <row r="1343" spans="1:3" x14ac:dyDescent="0.25">
      <c r="A1343">
        <f t="shared" si="20"/>
        <v>8</v>
      </c>
      <c r="B1343" s="120" t="s">
        <v>1417</v>
      </c>
      <c r="C1343" s="121" t="s">
        <v>1418</v>
      </c>
    </row>
    <row r="1344" spans="1:3" hidden="1" x14ac:dyDescent="0.25">
      <c r="A1344">
        <f t="shared" si="20"/>
        <v>2</v>
      </c>
      <c r="B1344" s="127" t="s">
        <v>4048</v>
      </c>
      <c r="C1344" s="128" t="s">
        <v>4049</v>
      </c>
    </row>
    <row r="1345" spans="1:3" hidden="1" x14ac:dyDescent="0.25">
      <c r="A1345">
        <f t="shared" si="20"/>
        <v>4</v>
      </c>
      <c r="B1345" s="129" t="s">
        <v>4050</v>
      </c>
      <c r="C1345" s="130" t="s">
        <v>4049</v>
      </c>
    </row>
    <row r="1346" spans="1:3" hidden="1" x14ac:dyDescent="0.25">
      <c r="A1346">
        <f t="shared" ref="A1346:A1409" si="21">LEN(B1346)</f>
        <v>5</v>
      </c>
      <c r="B1346" s="129" t="s">
        <v>4051</v>
      </c>
      <c r="C1346" s="131" t="s">
        <v>4052</v>
      </c>
    </row>
    <row r="1347" spans="1:3" hidden="1" x14ac:dyDescent="0.25">
      <c r="A1347">
        <f t="shared" si="21"/>
        <v>7</v>
      </c>
      <c r="B1347" s="120" t="s">
        <v>4053</v>
      </c>
      <c r="C1347" s="132" t="s">
        <v>1420</v>
      </c>
    </row>
    <row r="1348" spans="1:3" x14ac:dyDescent="0.25">
      <c r="A1348">
        <f t="shared" si="21"/>
        <v>8</v>
      </c>
      <c r="B1348" s="120" t="s">
        <v>1419</v>
      </c>
      <c r="C1348" s="121" t="s">
        <v>1420</v>
      </c>
    </row>
    <row r="1349" spans="1:3" ht="30" hidden="1" x14ac:dyDescent="0.25">
      <c r="A1349">
        <f t="shared" si="21"/>
        <v>2</v>
      </c>
      <c r="B1349" s="127" t="s">
        <v>4054</v>
      </c>
      <c r="C1349" s="128" t="s">
        <v>4055</v>
      </c>
    </row>
    <row r="1350" spans="1:3" hidden="1" x14ac:dyDescent="0.25">
      <c r="A1350">
        <f t="shared" si="21"/>
        <v>4</v>
      </c>
      <c r="B1350" s="129" t="s">
        <v>4056</v>
      </c>
      <c r="C1350" s="130" t="s">
        <v>4057</v>
      </c>
    </row>
    <row r="1351" spans="1:3" hidden="1" x14ac:dyDescent="0.25">
      <c r="A1351">
        <f t="shared" si="21"/>
        <v>5</v>
      </c>
      <c r="B1351" s="129" t="s">
        <v>4058</v>
      </c>
      <c r="C1351" s="131" t="s">
        <v>4059</v>
      </c>
    </row>
    <row r="1352" spans="1:3" hidden="1" x14ac:dyDescent="0.25">
      <c r="A1352">
        <f t="shared" si="21"/>
        <v>7</v>
      </c>
      <c r="B1352" s="120" t="s">
        <v>4060</v>
      </c>
      <c r="C1352" s="132" t="s">
        <v>1422</v>
      </c>
    </row>
    <row r="1353" spans="1:3" x14ac:dyDescent="0.25">
      <c r="A1353">
        <f t="shared" si="21"/>
        <v>8</v>
      </c>
      <c r="B1353" s="120" t="s">
        <v>1421</v>
      </c>
      <c r="C1353" s="121" t="s">
        <v>1422</v>
      </c>
    </row>
    <row r="1354" spans="1:3" hidden="1" x14ac:dyDescent="0.25">
      <c r="A1354">
        <f t="shared" si="21"/>
        <v>5</v>
      </c>
      <c r="B1354" s="129" t="s">
        <v>4061</v>
      </c>
      <c r="C1354" s="131" t="s">
        <v>4062</v>
      </c>
    </row>
    <row r="1355" spans="1:3" hidden="1" x14ac:dyDescent="0.25">
      <c r="A1355">
        <f t="shared" si="21"/>
        <v>7</v>
      </c>
      <c r="B1355" s="120" t="s">
        <v>4063</v>
      </c>
      <c r="C1355" s="132" t="s">
        <v>1424</v>
      </c>
    </row>
    <row r="1356" spans="1:3" x14ac:dyDescent="0.25">
      <c r="A1356">
        <f t="shared" si="21"/>
        <v>8</v>
      </c>
      <c r="B1356" s="120" t="s">
        <v>1423</v>
      </c>
      <c r="C1356" s="121" t="s">
        <v>1424</v>
      </c>
    </row>
    <row r="1357" spans="1:3" hidden="1" x14ac:dyDescent="0.25">
      <c r="A1357">
        <f t="shared" si="21"/>
        <v>4</v>
      </c>
      <c r="B1357" s="129" t="s">
        <v>4064</v>
      </c>
      <c r="C1357" s="130" t="s">
        <v>4065</v>
      </c>
    </row>
    <row r="1358" spans="1:3" hidden="1" x14ac:dyDescent="0.25">
      <c r="A1358">
        <f t="shared" si="21"/>
        <v>5</v>
      </c>
      <c r="B1358" s="129" t="s">
        <v>4066</v>
      </c>
      <c r="C1358" s="131" t="s">
        <v>4067</v>
      </c>
    </row>
    <row r="1359" spans="1:3" hidden="1" x14ac:dyDescent="0.25">
      <c r="A1359">
        <f t="shared" si="21"/>
        <v>7</v>
      </c>
      <c r="B1359" s="120" t="s">
        <v>4068</v>
      </c>
      <c r="C1359" s="132" t="s">
        <v>4069</v>
      </c>
    </row>
    <row r="1360" spans="1:3" x14ac:dyDescent="0.25">
      <c r="A1360">
        <f t="shared" si="21"/>
        <v>8</v>
      </c>
      <c r="B1360" s="120" t="s">
        <v>1425</v>
      </c>
      <c r="C1360" s="121" t="s">
        <v>1426</v>
      </c>
    </row>
    <row r="1361" spans="1:3" x14ac:dyDescent="0.25">
      <c r="A1361">
        <f t="shared" si="21"/>
        <v>8</v>
      </c>
      <c r="B1361" s="120" t="s">
        <v>1427</v>
      </c>
      <c r="C1361" s="121" t="s">
        <v>1428</v>
      </c>
    </row>
    <row r="1362" spans="1:3" hidden="1" x14ac:dyDescent="0.25">
      <c r="A1362">
        <f t="shared" si="21"/>
        <v>5</v>
      </c>
      <c r="B1362" s="129" t="s">
        <v>4070</v>
      </c>
      <c r="C1362" s="131" t="s">
        <v>1430</v>
      </c>
    </row>
    <row r="1363" spans="1:3" hidden="1" x14ac:dyDescent="0.25">
      <c r="A1363">
        <f t="shared" si="21"/>
        <v>7</v>
      </c>
      <c r="B1363" s="120" t="s">
        <v>4071</v>
      </c>
      <c r="C1363" s="132" t="s">
        <v>1430</v>
      </c>
    </row>
    <row r="1364" spans="1:3" x14ac:dyDescent="0.25">
      <c r="A1364">
        <f t="shared" si="21"/>
        <v>8</v>
      </c>
      <c r="B1364" s="120" t="s">
        <v>1429</v>
      </c>
      <c r="C1364" s="121" t="s">
        <v>1430</v>
      </c>
    </row>
    <row r="1365" spans="1:3" hidden="1" x14ac:dyDescent="0.25">
      <c r="A1365">
        <f t="shared" si="21"/>
        <v>4</v>
      </c>
      <c r="B1365" s="129" t="s">
        <v>4072</v>
      </c>
      <c r="C1365" s="130" t="s">
        <v>4073</v>
      </c>
    </row>
    <row r="1366" spans="1:3" hidden="1" x14ac:dyDescent="0.25">
      <c r="A1366">
        <f t="shared" si="21"/>
        <v>5</v>
      </c>
      <c r="B1366" s="129" t="s">
        <v>4074</v>
      </c>
      <c r="C1366" s="131" t="s">
        <v>4075</v>
      </c>
    </row>
    <row r="1367" spans="1:3" hidden="1" x14ac:dyDescent="0.25">
      <c r="A1367">
        <f t="shared" si="21"/>
        <v>7</v>
      </c>
      <c r="B1367" s="120" t="s">
        <v>4076</v>
      </c>
      <c r="C1367" s="132" t="s">
        <v>1432</v>
      </c>
    </row>
    <row r="1368" spans="1:3" x14ac:dyDescent="0.25">
      <c r="A1368">
        <f t="shared" si="21"/>
        <v>8</v>
      </c>
      <c r="B1368" s="120" t="s">
        <v>1431</v>
      </c>
      <c r="C1368" s="121" t="s">
        <v>1432</v>
      </c>
    </row>
    <row r="1369" spans="1:3" hidden="1" x14ac:dyDescent="0.25">
      <c r="A1369">
        <f t="shared" si="21"/>
        <v>7</v>
      </c>
      <c r="B1369" s="120" t="s">
        <v>4077</v>
      </c>
      <c r="C1369" s="132" t="s">
        <v>1434</v>
      </c>
    </row>
    <row r="1370" spans="1:3" x14ac:dyDescent="0.25">
      <c r="A1370">
        <f t="shared" si="21"/>
        <v>8</v>
      </c>
      <c r="B1370" s="120" t="s">
        <v>1433</v>
      </c>
      <c r="C1370" s="121" t="s">
        <v>1434</v>
      </c>
    </row>
    <row r="1371" spans="1:3" hidden="1" x14ac:dyDescent="0.25">
      <c r="A1371">
        <f t="shared" si="21"/>
        <v>5</v>
      </c>
      <c r="B1371" s="129" t="s">
        <v>4078</v>
      </c>
      <c r="C1371" s="131" t="s">
        <v>4079</v>
      </c>
    </row>
    <row r="1372" spans="1:3" hidden="1" x14ac:dyDescent="0.25">
      <c r="A1372">
        <f t="shared" si="21"/>
        <v>7</v>
      </c>
      <c r="B1372" s="120" t="s">
        <v>4080</v>
      </c>
      <c r="C1372" s="132" t="s">
        <v>1436</v>
      </c>
    </row>
    <row r="1373" spans="1:3" x14ac:dyDescent="0.25">
      <c r="A1373">
        <f t="shared" si="21"/>
        <v>8</v>
      </c>
      <c r="B1373" s="120" t="s">
        <v>1435</v>
      </c>
      <c r="C1373" s="121" t="s">
        <v>1436</v>
      </c>
    </row>
    <row r="1374" spans="1:3" ht="28.5" hidden="1" x14ac:dyDescent="0.25">
      <c r="A1374">
        <f t="shared" si="21"/>
        <v>7</v>
      </c>
      <c r="B1374" s="120" t="s">
        <v>4081</v>
      </c>
      <c r="C1374" s="132" t="s">
        <v>1438</v>
      </c>
    </row>
    <row r="1375" spans="1:3" ht="30" x14ac:dyDescent="0.25">
      <c r="A1375">
        <f t="shared" si="21"/>
        <v>8</v>
      </c>
      <c r="B1375" s="120" t="s">
        <v>1437</v>
      </c>
      <c r="C1375" s="121" t="s">
        <v>1438</v>
      </c>
    </row>
    <row r="1376" spans="1:3" ht="28.5" hidden="1" x14ac:dyDescent="0.25">
      <c r="A1376">
        <f t="shared" si="21"/>
        <v>7</v>
      </c>
      <c r="B1376" s="120" t="s">
        <v>4082</v>
      </c>
      <c r="C1376" s="132" t="s">
        <v>1440</v>
      </c>
    </row>
    <row r="1377" spans="1:3" ht="30" x14ac:dyDescent="0.25">
      <c r="A1377">
        <f t="shared" si="21"/>
        <v>8</v>
      </c>
      <c r="B1377" s="120" t="s">
        <v>1439</v>
      </c>
      <c r="C1377" s="121" t="s">
        <v>1440</v>
      </c>
    </row>
    <row r="1378" spans="1:3" ht="30" hidden="1" x14ac:dyDescent="0.25">
      <c r="A1378">
        <f t="shared" si="21"/>
        <v>2</v>
      </c>
      <c r="B1378" s="127" t="s">
        <v>4083</v>
      </c>
      <c r="C1378" s="128" t="s">
        <v>4084</v>
      </c>
    </row>
    <row r="1379" spans="1:3" hidden="1" x14ac:dyDescent="0.25">
      <c r="A1379">
        <f t="shared" si="21"/>
        <v>4</v>
      </c>
      <c r="B1379" s="129" t="s">
        <v>4085</v>
      </c>
      <c r="C1379" s="130" t="s">
        <v>4084</v>
      </c>
    </row>
    <row r="1380" spans="1:3" hidden="1" x14ac:dyDescent="0.25">
      <c r="A1380">
        <f t="shared" si="21"/>
        <v>5</v>
      </c>
      <c r="B1380" s="129" t="s">
        <v>4086</v>
      </c>
      <c r="C1380" s="131" t="s">
        <v>4087</v>
      </c>
    </row>
    <row r="1381" spans="1:3" hidden="1" x14ac:dyDescent="0.25">
      <c r="A1381">
        <f t="shared" si="21"/>
        <v>7</v>
      </c>
      <c r="B1381" s="120" t="s">
        <v>4088</v>
      </c>
      <c r="C1381" s="132" t="s">
        <v>4087</v>
      </c>
    </row>
    <row r="1382" spans="1:3" x14ac:dyDescent="0.25">
      <c r="A1382">
        <f t="shared" si="21"/>
        <v>8</v>
      </c>
      <c r="B1382" s="120" t="s">
        <v>1441</v>
      </c>
      <c r="C1382" s="121" t="s">
        <v>1442</v>
      </c>
    </row>
    <row r="1383" spans="1:3" x14ac:dyDescent="0.25">
      <c r="A1383">
        <f t="shared" si="21"/>
        <v>8</v>
      </c>
      <c r="B1383" s="120" t="s">
        <v>1443</v>
      </c>
      <c r="C1383" s="121" t="s">
        <v>1444</v>
      </c>
    </row>
    <row r="1384" spans="1:3" ht="15.75" hidden="1" x14ac:dyDescent="0.25">
      <c r="A1384">
        <f t="shared" si="21"/>
        <v>1</v>
      </c>
      <c r="B1384" s="125" t="s">
        <v>4089</v>
      </c>
      <c r="C1384" s="126" t="s">
        <v>4090</v>
      </c>
    </row>
    <row r="1385" spans="1:3" hidden="1" x14ac:dyDescent="0.25">
      <c r="A1385">
        <f t="shared" si="21"/>
        <v>2</v>
      </c>
      <c r="B1385" s="127" t="s">
        <v>4091</v>
      </c>
      <c r="C1385" s="128" t="s">
        <v>4092</v>
      </c>
    </row>
    <row r="1386" spans="1:3" hidden="1" x14ac:dyDescent="0.25">
      <c r="A1386">
        <f t="shared" si="21"/>
        <v>4</v>
      </c>
      <c r="B1386" s="129" t="s">
        <v>4093</v>
      </c>
      <c r="C1386" s="130" t="s">
        <v>4094</v>
      </c>
    </row>
    <row r="1387" spans="1:3" hidden="1" x14ac:dyDescent="0.25">
      <c r="A1387">
        <f t="shared" si="21"/>
        <v>5</v>
      </c>
      <c r="B1387" s="129" t="s">
        <v>4095</v>
      </c>
      <c r="C1387" s="131" t="s">
        <v>4096</v>
      </c>
    </row>
    <row r="1388" spans="1:3" hidden="1" x14ac:dyDescent="0.25">
      <c r="A1388">
        <f t="shared" si="21"/>
        <v>7</v>
      </c>
      <c r="B1388" s="120" t="s">
        <v>4097</v>
      </c>
      <c r="C1388" s="132" t="s">
        <v>1446</v>
      </c>
    </row>
    <row r="1389" spans="1:3" x14ac:dyDescent="0.25">
      <c r="A1389">
        <f t="shared" si="21"/>
        <v>8</v>
      </c>
      <c r="B1389" s="120" t="s">
        <v>1445</v>
      </c>
      <c r="C1389" s="121" t="s">
        <v>1446</v>
      </c>
    </row>
    <row r="1390" spans="1:3" hidden="1" x14ac:dyDescent="0.25">
      <c r="A1390">
        <f t="shared" si="21"/>
        <v>4</v>
      </c>
      <c r="B1390" s="129" t="s">
        <v>4098</v>
      </c>
      <c r="C1390" s="130" t="s">
        <v>4099</v>
      </c>
    </row>
    <row r="1391" spans="1:3" hidden="1" x14ac:dyDescent="0.25">
      <c r="A1391">
        <f t="shared" si="21"/>
        <v>5</v>
      </c>
      <c r="B1391" s="129" t="s">
        <v>4100</v>
      </c>
      <c r="C1391" s="131" t="s">
        <v>1448</v>
      </c>
    </row>
    <row r="1392" spans="1:3" hidden="1" x14ac:dyDescent="0.25">
      <c r="A1392">
        <f t="shared" si="21"/>
        <v>7</v>
      </c>
      <c r="B1392" s="120" t="s">
        <v>4101</v>
      </c>
      <c r="C1392" s="132" t="s">
        <v>1448</v>
      </c>
    </row>
    <row r="1393" spans="1:3" x14ac:dyDescent="0.25">
      <c r="A1393">
        <f t="shared" si="21"/>
        <v>8</v>
      </c>
      <c r="B1393" s="120" t="s">
        <v>1447</v>
      </c>
      <c r="C1393" s="121" t="s">
        <v>1448</v>
      </c>
    </row>
    <row r="1394" spans="1:3" hidden="1" x14ac:dyDescent="0.25">
      <c r="A1394">
        <f t="shared" si="21"/>
        <v>2</v>
      </c>
      <c r="B1394" s="127" t="s">
        <v>4102</v>
      </c>
      <c r="C1394" s="128" t="s">
        <v>4103</v>
      </c>
    </row>
    <row r="1395" spans="1:3" hidden="1" x14ac:dyDescent="0.25">
      <c r="A1395">
        <f t="shared" si="21"/>
        <v>4</v>
      </c>
      <c r="B1395" s="129" t="s">
        <v>4104</v>
      </c>
      <c r="C1395" s="130" t="s">
        <v>4105</v>
      </c>
    </row>
    <row r="1396" spans="1:3" hidden="1" x14ac:dyDescent="0.25">
      <c r="A1396">
        <f t="shared" si="21"/>
        <v>5</v>
      </c>
      <c r="B1396" s="129" t="s">
        <v>4106</v>
      </c>
      <c r="C1396" s="131" t="s">
        <v>4107</v>
      </c>
    </row>
    <row r="1397" spans="1:3" hidden="1" x14ac:dyDescent="0.25">
      <c r="A1397">
        <f t="shared" si="21"/>
        <v>7</v>
      </c>
      <c r="B1397" s="120" t="s">
        <v>4108</v>
      </c>
      <c r="C1397" s="132" t="s">
        <v>1450</v>
      </c>
    </row>
    <row r="1398" spans="1:3" x14ac:dyDescent="0.25">
      <c r="A1398">
        <f t="shared" si="21"/>
        <v>8</v>
      </c>
      <c r="B1398" s="120" t="s">
        <v>1449</v>
      </c>
      <c r="C1398" s="121" t="s">
        <v>1450</v>
      </c>
    </row>
    <row r="1399" spans="1:3" hidden="1" x14ac:dyDescent="0.25">
      <c r="A1399">
        <f t="shared" si="21"/>
        <v>5</v>
      </c>
      <c r="B1399" s="129" t="s">
        <v>4109</v>
      </c>
      <c r="C1399" s="131" t="s">
        <v>1452</v>
      </c>
    </row>
    <row r="1400" spans="1:3" hidden="1" x14ac:dyDescent="0.25">
      <c r="A1400">
        <f t="shared" si="21"/>
        <v>7</v>
      </c>
      <c r="B1400" s="120" t="s">
        <v>4110</v>
      </c>
      <c r="C1400" s="132" t="s">
        <v>1452</v>
      </c>
    </row>
    <row r="1401" spans="1:3" x14ac:dyDescent="0.25">
      <c r="A1401">
        <f t="shared" si="21"/>
        <v>8</v>
      </c>
      <c r="B1401" s="120" t="s">
        <v>1451</v>
      </c>
      <c r="C1401" s="121" t="s">
        <v>1452</v>
      </c>
    </row>
    <row r="1402" spans="1:3" hidden="1" x14ac:dyDescent="0.25">
      <c r="A1402">
        <f t="shared" si="21"/>
        <v>5</v>
      </c>
      <c r="B1402" s="129" t="s">
        <v>4111</v>
      </c>
      <c r="C1402" s="131" t="s">
        <v>1454</v>
      </c>
    </row>
    <row r="1403" spans="1:3" hidden="1" x14ac:dyDescent="0.25">
      <c r="A1403">
        <f t="shared" si="21"/>
        <v>7</v>
      </c>
      <c r="B1403" s="120" t="s">
        <v>4112</v>
      </c>
      <c r="C1403" s="132" t="s">
        <v>1454</v>
      </c>
    </row>
    <row r="1404" spans="1:3" x14ac:dyDescent="0.25">
      <c r="A1404">
        <f t="shared" si="21"/>
        <v>8</v>
      </c>
      <c r="B1404" s="120" t="s">
        <v>1453</v>
      </c>
      <c r="C1404" s="121" t="s">
        <v>1454</v>
      </c>
    </row>
    <row r="1405" spans="1:3" hidden="1" x14ac:dyDescent="0.25">
      <c r="A1405">
        <f t="shared" si="21"/>
        <v>4</v>
      </c>
      <c r="B1405" s="129" t="s">
        <v>4113</v>
      </c>
      <c r="C1405" s="130" t="s">
        <v>4114</v>
      </c>
    </row>
    <row r="1406" spans="1:3" hidden="1" x14ac:dyDescent="0.25">
      <c r="A1406">
        <f t="shared" si="21"/>
        <v>5</v>
      </c>
      <c r="B1406" s="129" t="s">
        <v>4115</v>
      </c>
      <c r="C1406" s="131" t="s">
        <v>1456</v>
      </c>
    </row>
    <row r="1407" spans="1:3" hidden="1" x14ac:dyDescent="0.25">
      <c r="A1407">
        <f t="shared" si="21"/>
        <v>7</v>
      </c>
      <c r="B1407" s="120" t="s">
        <v>4116</v>
      </c>
      <c r="C1407" s="132" t="s">
        <v>1456</v>
      </c>
    </row>
    <row r="1408" spans="1:3" x14ac:dyDescent="0.25">
      <c r="A1408">
        <f t="shared" si="21"/>
        <v>8</v>
      </c>
      <c r="B1408" s="120" t="s">
        <v>1455</v>
      </c>
      <c r="C1408" s="121" t="s">
        <v>1456</v>
      </c>
    </row>
    <row r="1409" spans="1:3" ht="25.5" hidden="1" x14ac:dyDescent="0.25">
      <c r="A1409">
        <f t="shared" si="21"/>
        <v>5</v>
      </c>
      <c r="B1409" s="129" t="s">
        <v>4117</v>
      </c>
      <c r="C1409" s="131" t="s">
        <v>1458</v>
      </c>
    </row>
    <row r="1410" spans="1:3" ht="28.5" hidden="1" x14ac:dyDescent="0.25">
      <c r="A1410">
        <f t="shared" ref="A1410:A1473" si="22">LEN(B1410)</f>
        <v>7</v>
      </c>
      <c r="B1410" s="120" t="s">
        <v>4118</v>
      </c>
      <c r="C1410" s="132" t="s">
        <v>1458</v>
      </c>
    </row>
    <row r="1411" spans="1:3" x14ac:dyDescent="0.25">
      <c r="A1411">
        <f t="shared" si="22"/>
        <v>8</v>
      </c>
      <c r="B1411" s="120" t="s">
        <v>1457</v>
      </c>
      <c r="C1411" s="121" t="s">
        <v>1458</v>
      </c>
    </row>
    <row r="1412" spans="1:3" hidden="1" x14ac:dyDescent="0.25">
      <c r="A1412">
        <f t="shared" si="22"/>
        <v>4</v>
      </c>
      <c r="B1412" s="129" t="s">
        <v>4119</v>
      </c>
      <c r="C1412" s="130" t="s">
        <v>4120</v>
      </c>
    </row>
    <row r="1413" spans="1:3" hidden="1" x14ac:dyDescent="0.25">
      <c r="A1413">
        <f t="shared" si="22"/>
        <v>5</v>
      </c>
      <c r="B1413" s="129" t="s">
        <v>4121</v>
      </c>
      <c r="C1413" s="131" t="s">
        <v>1460</v>
      </c>
    </row>
    <row r="1414" spans="1:3" hidden="1" x14ac:dyDescent="0.25">
      <c r="A1414">
        <f t="shared" si="22"/>
        <v>7</v>
      </c>
      <c r="B1414" s="120" t="s">
        <v>4122</v>
      </c>
      <c r="C1414" s="132" t="s">
        <v>1460</v>
      </c>
    </row>
    <row r="1415" spans="1:3" x14ac:dyDescent="0.25">
      <c r="A1415">
        <f t="shared" si="22"/>
        <v>8</v>
      </c>
      <c r="B1415" s="120" t="s">
        <v>1459</v>
      </c>
      <c r="C1415" s="121" t="s">
        <v>1460</v>
      </c>
    </row>
    <row r="1416" spans="1:3" hidden="1" x14ac:dyDescent="0.25">
      <c r="A1416">
        <f t="shared" si="22"/>
        <v>5</v>
      </c>
      <c r="B1416" s="129" t="s">
        <v>4123</v>
      </c>
      <c r="C1416" s="131" t="s">
        <v>4124</v>
      </c>
    </row>
    <row r="1417" spans="1:3" hidden="1" x14ac:dyDescent="0.25">
      <c r="A1417">
        <f t="shared" si="22"/>
        <v>7</v>
      </c>
      <c r="B1417" s="120" t="s">
        <v>4125</v>
      </c>
      <c r="C1417" s="132" t="s">
        <v>4124</v>
      </c>
    </row>
    <row r="1418" spans="1:3" x14ac:dyDescent="0.25">
      <c r="A1418">
        <f t="shared" si="22"/>
        <v>8</v>
      </c>
      <c r="B1418" s="120" t="s">
        <v>1461</v>
      </c>
      <c r="C1418" s="121" t="s">
        <v>1462</v>
      </c>
    </row>
    <row r="1419" spans="1:3" x14ac:dyDescent="0.25">
      <c r="A1419">
        <f t="shared" si="22"/>
        <v>8</v>
      </c>
      <c r="B1419" s="120" t="s">
        <v>1463</v>
      </c>
      <c r="C1419" s="121" t="s">
        <v>1464</v>
      </c>
    </row>
    <row r="1420" spans="1:3" hidden="1" x14ac:dyDescent="0.25">
      <c r="A1420">
        <f t="shared" si="22"/>
        <v>2</v>
      </c>
      <c r="B1420" s="127" t="s">
        <v>4126</v>
      </c>
      <c r="C1420" s="128" t="s">
        <v>4127</v>
      </c>
    </row>
    <row r="1421" spans="1:3" hidden="1" x14ac:dyDescent="0.25">
      <c r="A1421">
        <f t="shared" si="22"/>
        <v>4</v>
      </c>
      <c r="B1421" s="129" t="s">
        <v>4128</v>
      </c>
      <c r="C1421" s="130" t="s">
        <v>4129</v>
      </c>
    </row>
    <row r="1422" spans="1:3" hidden="1" x14ac:dyDescent="0.25">
      <c r="A1422">
        <f t="shared" si="22"/>
        <v>5</v>
      </c>
      <c r="B1422" s="129" t="s">
        <v>4130</v>
      </c>
      <c r="C1422" s="131" t="s">
        <v>1466</v>
      </c>
    </row>
    <row r="1423" spans="1:3" hidden="1" x14ac:dyDescent="0.25">
      <c r="A1423">
        <f t="shared" si="22"/>
        <v>7</v>
      </c>
      <c r="B1423" s="120" t="s">
        <v>4131</v>
      </c>
      <c r="C1423" s="132" t="s">
        <v>1466</v>
      </c>
    </row>
    <row r="1424" spans="1:3" x14ac:dyDescent="0.25">
      <c r="A1424">
        <f t="shared" si="22"/>
        <v>8</v>
      </c>
      <c r="B1424" s="120" t="s">
        <v>1465</v>
      </c>
      <c r="C1424" s="121" t="s">
        <v>1466</v>
      </c>
    </row>
    <row r="1425" spans="1:3" hidden="1" x14ac:dyDescent="0.25">
      <c r="A1425">
        <f t="shared" si="22"/>
        <v>5</v>
      </c>
      <c r="B1425" s="129" t="s">
        <v>4132</v>
      </c>
      <c r="C1425" s="131" t="s">
        <v>4133</v>
      </c>
    </row>
    <row r="1426" spans="1:3" hidden="1" x14ac:dyDescent="0.25">
      <c r="A1426">
        <f t="shared" si="22"/>
        <v>7</v>
      </c>
      <c r="B1426" s="120" t="s">
        <v>4134</v>
      </c>
      <c r="C1426" s="132" t="s">
        <v>1468</v>
      </c>
    </row>
    <row r="1427" spans="1:3" x14ac:dyDescent="0.25">
      <c r="A1427">
        <f t="shared" si="22"/>
        <v>8</v>
      </c>
      <c r="B1427" s="120" t="s">
        <v>1467</v>
      </c>
      <c r="C1427" s="121" t="s">
        <v>1468</v>
      </c>
    </row>
    <row r="1428" spans="1:3" hidden="1" x14ac:dyDescent="0.25">
      <c r="A1428">
        <f t="shared" si="22"/>
        <v>5</v>
      </c>
      <c r="B1428" s="129" t="s">
        <v>4135</v>
      </c>
      <c r="C1428" s="131" t="s">
        <v>4136</v>
      </c>
    </row>
    <row r="1429" spans="1:3" hidden="1" x14ac:dyDescent="0.25">
      <c r="A1429">
        <f t="shared" si="22"/>
        <v>7</v>
      </c>
      <c r="B1429" s="120" t="s">
        <v>4137</v>
      </c>
      <c r="C1429" s="132" t="s">
        <v>1470</v>
      </c>
    </row>
    <row r="1430" spans="1:3" x14ac:dyDescent="0.25">
      <c r="A1430">
        <f t="shared" si="22"/>
        <v>8</v>
      </c>
      <c r="B1430" s="120" t="s">
        <v>1469</v>
      </c>
      <c r="C1430" s="121" t="s">
        <v>1470</v>
      </c>
    </row>
    <row r="1431" spans="1:3" ht="24" hidden="1" x14ac:dyDescent="0.25">
      <c r="A1431">
        <f t="shared" si="22"/>
        <v>4</v>
      </c>
      <c r="B1431" s="129" t="s">
        <v>4138</v>
      </c>
      <c r="C1431" s="130" t="s">
        <v>4139</v>
      </c>
    </row>
    <row r="1432" spans="1:3" hidden="1" x14ac:dyDescent="0.25">
      <c r="A1432">
        <f t="shared" si="22"/>
        <v>5</v>
      </c>
      <c r="B1432" s="129" t="s">
        <v>4140</v>
      </c>
      <c r="C1432" s="131" t="s">
        <v>4141</v>
      </c>
    </row>
    <row r="1433" spans="1:3" ht="28.5" hidden="1" x14ac:dyDescent="0.25">
      <c r="A1433">
        <f t="shared" si="22"/>
        <v>7</v>
      </c>
      <c r="B1433" s="120" t="s">
        <v>4142</v>
      </c>
      <c r="C1433" s="132" t="s">
        <v>4143</v>
      </c>
    </row>
    <row r="1434" spans="1:3" ht="30" x14ac:dyDescent="0.25">
      <c r="A1434">
        <f t="shared" si="22"/>
        <v>8</v>
      </c>
      <c r="B1434" s="120" t="s">
        <v>1471</v>
      </c>
      <c r="C1434" s="121" t="s">
        <v>1472</v>
      </c>
    </row>
    <row r="1435" spans="1:3" x14ac:dyDescent="0.25">
      <c r="A1435">
        <f t="shared" si="22"/>
        <v>8</v>
      </c>
      <c r="B1435" s="120" t="s">
        <v>1473</v>
      </c>
      <c r="C1435" s="121" t="s">
        <v>1474</v>
      </c>
    </row>
    <row r="1436" spans="1:3" ht="30" x14ac:dyDescent="0.25">
      <c r="A1436">
        <f t="shared" si="22"/>
        <v>8</v>
      </c>
      <c r="B1436" s="120" t="s">
        <v>1475</v>
      </c>
      <c r="C1436" s="121" t="s">
        <v>1476</v>
      </c>
    </row>
    <row r="1437" spans="1:3" ht="25.5" hidden="1" x14ac:dyDescent="0.25">
      <c r="A1437">
        <f t="shared" si="22"/>
        <v>5</v>
      </c>
      <c r="B1437" s="129" t="s">
        <v>4144</v>
      </c>
      <c r="C1437" s="131" t="s">
        <v>4145</v>
      </c>
    </row>
    <row r="1438" spans="1:3" ht="28.5" hidden="1" x14ac:dyDescent="0.25">
      <c r="A1438">
        <f t="shared" si="22"/>
        <v>7</v>
      </c>
      <c r="B1438" s="120" t="s">
        <v>4146</v>
      </c>
      <c r="C1438" s="132" t="s">
        <v>4147</v>
      </c>
    </row>
    <row r="1439" spans="1:3" ht="30" x14ac:dyDescent="0.25">
      <c r="A1439">
        <f t="shared" si="22"/>
        <v>8</v>
      </c>
      <c r="B1439" s="120" t="s">
        <v>1477</v>
      </c>
      <c r="C1439" s="121" t="s">
        <v>1478</v>
      </c>
    </row>
    <row r="1440" spans="1:3" ht="30" x14ac:dyDescent="0.25">
      <c r="A1440">
        <f t="shared" si="22"/>
        <v>8</v>
      </c>
      <c r="B1440" s="120" t="s">
        <v>1479</v>
      </c>
      <c r="C1440" s="121" t="s">
        <v>1480</v>
      </c>
    </row>
    <row r="1441" spans="1:3" ht="30" x14ac:dyDescent="0.25">
      <c r="A1441">
        <f t="shared" si="22"/>
        <v>8</v>
      </c>
      <c r="B1441" s="120" t="s">
        <v>1481</v>
      </c>
      <c r="C1441" s="121" t="s">
        <v>1482</v>
      </c>
    </row>
    <row r="1442" spans="1:3" ht="30" x14ac:dyDescent="0.25">
      <c r="A1442">
        <f t="shared" si="22"/>
        <v>8</v>
      </c>
      <c r="B1442" s="120" t="s">
        <v>1483</v>
      </c>
      <c r="C1442" s="121" t="s">
        <v>1484</v>
      </c>
    </row>
    <row r="1443" spans="1:3" ht="30" x14ac:dyDescent="0.25">
      <c r="A1443">
        <f t="shared" si="22"/>
        <v>8</v>
      </c>
      <c r="B1443" s="120" t="s">
        <v>1485</v>
      </c>
      <c r="C1443" s="121" t="s">
        <v>1486</v>
      </c>
    </row>
    <row r="1444" spans="1:3" hidden="1" x14ac:dyDescent="0.25">
      <c r="A1444">
        <f t="shared" si="22"/>
        <v>5</v>
      </c>
      <c r="B1444" s="129" t="s">
        <v>4148</v>
      </c>
      <c r="C1444" s="131" t="s">
        <v>4149</v>
      </c>
    </row>
    <row r="1445" spans="1:3" hidden="1" x14ac:dyDescent="0.25">
      <c r="A1445">
        <f t="shared" si="22"/>
        <v>7</v>
      </c>
      <c r="B1445" s="120" t="s">
        <v>4150</v>
      </c>
      <c r="C1445" s="132" t="s">
        <v>4149</v>
      </c>
    </row>
    <row r="1446" spans="1:3" x14ac:dyDescent="0.25">
      <c r="A1446">
        <f t="shared" si="22"/>
        <v>8</v>
      </c>
      <c r="B1446" s="120" t="s">
        <v>1487</v>
      </c>
      <c r="C1446" s="121" t="s">
        <v>1488</v>
      </c>
    </row>
    <row r="1447" spans="1:3" x14ac:dyDescent="0.25">
      <c r="A1447">
        <f t="shared" si="22"/>
        <v>8</v>
      </c>
      <c r="B1447" s="120" t="s">
        <v>1489</v>
      </c>
      <c r="C1447" s="121" t="s">
        <v>1490</v>
      </c>
    </row>
    <row r="1448" spans="1:3" x14ac:dyDescent="0.25">
      <c r="A1448">
        <f t="shared" si="22"/>
        <v>8</v>
      </c>
      <c r="B1448" s="120" t="s">
        <v>1491</v>
      </c>
      <c r="C1448" s="121" t="s">
        <v>1492</v>
      </c>
    </row>
    <row r="1449" spans="1:3" hidden="1" x14ac:dyDescent="0.25">
      <c r="A1449">
        <f t="shared" si="22"/>
        <v>4</v>
      </c>
      <c r="B1449" s="129" t="s">
        <v>4151</v>
      </c>
      <c r="C1449" s="130" t="s">
        <v>4152</v>
      </c>
    </row>
    <row r="1450" spans="1:3" hidden="1" x14ac:dyDescent="0.25">
      <c r="A1450">
        <f t="shared" si="22"/>
        <v>5</v>
      </c>
      <c r="B1450" s="129" t="s">
        <v>4153</v>
      </c>
      <c r="C1450" s="131" t="s">
        <v>4154</v>
      </c>
    </row>
    <row r="1451" spans="1:3" hidden="1" x14ac:dyDescent="0.25">
      <c r="A1451">
        <f t="shared" si="22"/>
        <v>7</v>
      </c>
      <c r="B1451" s="120" t="s">
        <v>4155</v>
      </c>
      <c r="C1451" s="132" t="s">
        <v>1494</v>
      </c>
    </row>
    <row r="1452" spans="1:3" x14ac:dyDescent="0.25">
      <c r="A1452">
        <f t="shared" si="22"/>
        <v>8</v>
      </c>
      <c r="B1452" s="120" t="s">
        <v>1493</v>
      </c>
      <c r="C1452" s="121" t="s">
        <v>1494</v>
      </c>
    </row>
    <row r="1453" spans="1:3" hidden="1" x14ac:dyDescent="0.25">
      <c r="A1453">
        <f t="shared" si="22"/>
        <v>5</v>
      </c>
      <c r="B1453" s="129" t="s">
        <v>4156</v>
      </c>
      <c r="C1453" s="131" t="s">
        <v>4157</v>
      </c>
    </row>
    <row r="1454" spans="1:3" hidden="1" x14ac:dyDescent="0.25">
      <c r="A1454">
        <f t="shared" si="22"/>
        <v>7</v>
      </c>
      <c r="B1454" s="120" t="s">
        <v>4158</v>
      </c>
      <c r="C1454" s="132" t="s">
        <v>1498</v>
      </c>
    </row>
    <row r="1455" spans="1:3" x14ac:dyDescent="0.25">
      <c r="A1455">
        <f t="shared" si="22"/>
        <v>8</v>
      </c>
      <c r="B1455" s="120" t="s">
        <v>1495</v>
      </c>
      <c r="C1455" s="121" t="s">
        <v>1496</v>
      </c>
    </row>
    <row r="1456" spans="1:3" x14ac:dyDescent="0.25">
      <c r="A1456">
        <f t="shared" si="22"/>
        <v>8</v>
      </c>
      <c r="B1456" s="120" t="s">
        <v>1497</v>
      </c>
      <c r="C1456" s="121" t="s">
        <v>1498</v>
      </c>
    </row>
    <row r="1457" spans="1:3" hidden="1" x14ac:dyDescent="0.25">
      <c r="A1457">
        <f t="shared" si="22"/>
        <v>5</v>
      </c>
      <c r="B1457" s="129" t="s">
        <v>4159</v>
      </c>
      <c r="C1457" s="131" t="s">
        <v>1500</v>
      </c>
    </row>
    <row r="1458" spans="1:3" hidden="1" x14ac:dyDescent="0.25">
      <c r="A1458">
        <f t="shared" si="22"/>
        <v>7</v>
      </c>
      <c r="B1458" s="120" t="s">
        <v>4160</v>
      </c>
      <c r="C1458" s="132" t="s">
        <v>1500</v>
      </c>
    </row>
    <row r="1459" spans="1:3" x14ac:dyDescent="0.25">
      <c r="A1459">
        <f t="shared" si="22"/>
        <v>8</v>
      </c>
      <c r="B1459" s="120" t="s">
        <v>1499</v>
      </c>
      <c r="C1459" s="121" t="s">
        <v>1500</v>
      </c>
    </row>
    <row r="1460" spans="1:3" hidden="1" x14ac:dyDescent="0.25">
      <c r="A1460">
        <f t="shared" si="22"/>
        <v>5</v>
      </c>
      <c r="B1460" s="129" t="s">
        <v>4161</v>
      </c>
      <c r="C1460" s="131" t="s">
        <v>1502</v>
      </c>
    </row>
    <row r="1461" spans="1:3" hidden="1" x14ac:dyDescent="0.25">
      <c r="A1461">
        <f t="shared" si="22"/>
        <v>7</v>
      </c>
      <c r="B1461" s="120" t="s">
        <v>4162</v>
      </c>
      <c r="C1461" s="132" t="s">
        <v>1502</v>
      </c>
    </row>
    <row r="1462" spans="1:3" x14ac:dyDescent="0.25">
      <c r="A1462">
        <f t="shared" si="22"/>
        <v>8</v>
      </c>
      <c r="B1462" s="120" t="s">
        <v>1501</v>
      </c>
      <c r="C1462" s="121" t="s">
        <v>1502</v>
      </c>
    </row>
    <row r="1463" spans="1:3" hidden="1" x14ac:dyDescent="0.25">
      <c r="A1463">
        <f t="shared" si="22"/>
        <v>5</v>
      </c>
      <c r="B1463" s="129" t="s">
        <v>4163</v>
      </c>
      <c r="C1463" s="131" t="s">
        <v>4164</v>
      </c>
    </row>
    <row r="1464" spans="1:3" hidden="1" x14ac:dyDescent="0.25">
      <c r="A1464">
        <f t="shared" si="22"/>
        <v>7</v>
      </c>
      <c r="B1464" s="120" t="s">
        <v>4165</v>
      </c>
      <c r="C1464" s="132" t="s">
        <v>4164</v>
      </c>
    </row>
    <row r="1465" spans="1:3" x14ac:dyDescent="0.25">
      <c r="A1465">
        <f t="shared" si="22"/>
        <v>8</v>
      </c>
      <c r="B1465" s="120" t="s">
        <v>1503</v>
      </c>
      <c r="C1465" s="121" t="s">
        <v>1504</v>
      </c>
    </row>
    <row r="1466" spans="1:3" x14ac:dyDescent="0.25">
      <c r="A1466">
        <f t="shared" si="22"/>
        <v>8</v>
      </c>
      <c r="B1466" s="120" t="s">
        <v>1505</v>
      </c>
      <c r="C1466" s="121" t="s">
        <v>1506</v>
      </c>
    </row>
    <row r="1467" spans="1:3" hidden="1" x14ac:dyDescent="0.25">
      <c r="A1467">
        <f t="shared" si="22"/>
        <v>4</v>
      </c>
      <c r="B1467" s="129" t="s">
        <v>4166</v>
      </c>
      <c r="C1467" s="130" t="s">
        <v>4167</v>
      </c>
    </row>
    <row r="1468" spans="1:3" hidden="1" x14ac:dyDescent="0.25">
      <c r="A1468">
        <f t="shared" si="22"/>
        <v>5</v>
      </c>
      <c r="B1468" s="129" t="s">
        <v>4168</v>
      </c>
      <c r="C1468" s="131" t="s">
        <v>1508</v>
      </c>
    </row>
    <row r="1469" spans="1:3" hidden="1" x14ac:dyDescent="0.25">
      <c r="A1469">
        <f t="shared" si="22"/>
        <v>7</v>
      </c>
      <c r="B1469" s="120" t="s">
        <v>4169</v>
      </c>
      <c r="C1469" s="132" t="s">
        <v>1508</v>
      </c>
    </row>
    <row r="1470" spans="1:3" x14ac:dyDescent="0.25">
      <c r="A1470">
        <f t="shared" si="22"/>
        <v>8</v>
      </c>
      <c r="B1470" s="120" t="s">
        <v>1507</v>
      </c>
      <c r="C1470" s="121" t="s">
        <v>1508</v>
      </c>
    </row>
    <row r="1471" spans="1:3" hidden="1" x14ac:dyDescent="0.25">
      <c r="A1471">
        <f t="shared" si="22"/>
        <v>5</v>
      </c>
      <c r="B1471" s="129" t="s">
        <v>4170</v>
      </c>
      <c r="C1471" s="131" t="s">
        <v>4171</v>
      </c>
    </row>
    <row r="1472" spans="1:3" hidden="1" x14ac:dyDescent="0.25">
      <c r="A1472">
        <f t="shared" si="22"/>
        <v>7</v>
      </c>
      <c r="B1472" s="120" t="s">
        <v>4172</v>
      </c>
      <c r="C1472" s="132" t="s">
        <v>4171</v>
      </c>
    </row>
    <row r="1473" spans="1:3" x14ac:dyDescent="0.25">
      <c r="A1473">
        <f t="shared" si="22"/>
        <v>8</v>
      </c>
      <c r="B1473" s="120" t="s">
        <v>1509</v>
      </c>
      <c r="C1473" s="121" t="s">
        <v>1510</v>
      </c>
    </row>
    <row r="1474" spans="1:3" ht="30" x14ac:dyDescent="0.25">
      <c r="A1474">
        <f t="shared" ref="A1474:A1537" si="23">LEN(B1474)</f>
        <v>8</v>
      </c>
      <c r="B1474" s="120" t="s">
        <v>1511</v>
      </c>
      <c r="C1474" s="121" t="s">
        <v>1512</v>
      </c>
    </row>
    <row r="1475" spans="1:3" x14ac:dyDescent="0.25">
      <c r="A1475">
        <f t="shared" si="23"/>
        <v>8</v>
      </c>
      <c r="B1475" s="120" t="s">
        <v>1513</v>
      </c>
      <c r="C1475" s="121" t="s">
        <v>1514</v>
      </c>
    </row>
    <row r="1476" spans="1:3" ht="31.5" hidden="1" x14ac:dyDescent="0.25">
      <c r="A1476">
        <f t="shared" si="23"/>
        <v>1</v>
      </c>
      <c r="B1476" s="125" t="s">
        <v>4173</v>
      </c>
      <c r="C1476" s="126" t="s">
        <v>4174</v>
      </c>
    </row>
    <row r="1477" spans="1:3" ht="30" hidden="1" x14ac:dyDescent="0.25">
      <c r="A1477">
        <f t="shared" si="23"/>
        <v>2</v>
      </c>
      <c r="B1477" s="127" t="s">
        <v>4175</v>
      </c>
      <c r="C1477" s="128" t="s">
        <v>4176</v>
      </c>
    </row>
    <row r="1478" spans="1:3" hidden="1" x14ac:dyDescent="0.25">
      <c r="A1478">
        <f t="shared" si="23"/>
        <v>4</v>
      </c>
      <c r="B1478" s="129" t="s">
        <v>4177</v>
      </c>
      <c r="C1478" s="130" t="s">
        <v>4178</v>
      </c>
    </row>
    <row r="1479" spans="1:3" hidden="1" x14ac:dyDescent="0.25">
      <c r="A1479">
        <f t="shared" si="23"/>
        <v>5</v>
      </c>
      <c r="B1479" s="129" t="s">
        <v>4179</v>
      </c>
      <c r="C1479" s="131" t="s">
        <v>4180</v>
      </c>
    </row>
    <row r="1480" spans="1:3" hidden="1" x14ac:dyDescent="0.25">
      <c r="A1480">
        <f t="shared" si="23"/>
        <v>7</v>
      </c>
      <c r="B1480" s="120" t="s">
        <v>4181</v>
      </c>
      <c r="C1480" s="132" t="s">
        <v>4180</v>
      </c>
    </row>
    <row r="1481" spans="1:3" x14ac:dyDescent="0.25">
      <c r="A1481">
        <f t="shared" si="23"/>
        <v>8</v>
      </c>
      <c r="B1481" s="120" t="s">
        <v>1515</v>
      </c>
      <c r="C1481" s="121" t="s">
        <v>1516</v>
      </c>
    </row>
    <row r="1482" spans="1:3" ht="30" x14ac:dyDescent="0.25">
      <c r="A1482">
        <f t="shared" si="23"/>
        <v>8</v>
      </c>
      <c r="B1482" s="120" t="s">
        <v>1517</v>
      </c>
      <c r="C1482" s="121" t="s">
        <v>1518</v>
      </c>
    </row>
    <row r="1483" spans="1:3" hidden="1" x14ac:dyDescent="0.25">
      <c r="A1483">
        <f t="shared" si="23"/>
        <v>5</v>
      </c>
      <c r="B1483" s="129" t="s">
        <v>4182</v>
      </c>
      <c r="C1483" s="131" t="s">
        <v>4183</v>
      </c>
    </row>
    <row r="1484" spans="1:3" hidden="1" x14ac:dyDescent="0.25">
      <c r="A1484">
        <f t="shared" si="23"/>
        <v>7</v>
      </c>
      <c r="B1484" s="120" t="s">
        <v>4184</v>
      </c>
      <c r="C1484" s="132" t="s">
        <v>4183</v>
      </c>
    </row>
    <row r="1485" spans="1:3" x14ac:dyDescent="0.25">
      <c r="A1485">
        <f t="shared" si="23"/>
        <v>8</v>
      </c>
      <c r="B1485" s="120" t="s">
        <v>1519</v>
      </c>
      <c r="C1485" s="121" t="s">
        <v>1520</v>
      </c>
    </row>
    <row r="1486" spans="1:3" ht="30" x14ac:dyDescent="0.25">
      <c r="A1486">
        <f t="shared" si="23"/>
        <v>8</v>
      </c>
      <c r="B1486" s="120" t="s">
        <v>1521</v>
      </c>
      <c r="C1486" s="121" t="s">
        <v>1522</v>
      </c>
    </row>
    <row r="1487" spans="1:3" hidden="1" x14ac:dyDescent="0.25">
      <c r="A1487">
        <f t="shared" si="23"/>
        <v>4</v>
      </c>
      <c r="B1487" s="129" t="s">
        <v>4185</v>
      </c>
      <c r="C1487" s="130" t="s">
        <v>4186</v>
      </c>
    </row>
    <row r="1488" spans="1:3" hidden="1" x14ac:dyDescent="0.25">
      <c r="A1488">
        <f t="shared" si="23"/>
        <v>5</v>
      </c>
      <c r="B1488" s="129" t="s">
        <v>4187</v>
      </c>
      <c r="C1488" s="131" t="s">
        <v>4188</v>
      </c>
    </row>
    <row r="1489" spans="1:3" hidden="1" x14ac:dyDescent="0.25">
      <c r="A1489">
        <f t="shared" si="23"/>
        <v>7</v>
      </c>
      <c r="B1489" s="120" t="s">
        <v>4189</v>
      </c>
      <c r="C1489" s="132" t="s">
        <v>1524</v>
      </c>
    </row>
    <row r="1490" spans="1:3" x14ac:dyDescent="0.25">
      <c r="A1490">
        <f t="shared" si="23"/>
        <v>8</v>
      </c>
      <c r="B1490" s="120" t="s">
        <v>1523</v>
      </c>
      <c r="C1490" s="121" t="s">
        <v>1524</v>
      </c>
    </row>
    <row r="1491" spans="1:3" hidden="1" x14ac:dyDescent="0.25">
      <c r="A1491">
        <f t="shared" si="23"/>
        <v>7</v>
      </c>
      <c r="B1491" s="120" t="s">
        <v>4190</v>
      </c>
      <c r="C1491" s="132" t="s">
        <v>1526</v>
      </c>
    </row>
    <row r="1492" spans="1:3" x14ac:dyDescent="0.25">
      <c r="A1492">
        <f t="shared" si="23"/>
        <v>8</v>
      </c>
      <c r="B1492" s="120" t="s">
        <v>1525</v>
      </c>
      <c r="C1492" s="121" t="s">
        <v>1526</v>
      </c>
    </row>
    <row r="1493" spans="1:3" hidden="1" x14ac:dyDescent="0.25">
      <c r="A1493">
        <f t="shared" si="23"/>
        <v>7</v>
      </c>
      <c r="B1493" s="120" t="s">
        <v>4191</v>
      </c>
      <c r="C1493" s="132" t="s">
        <v>1528</v>
      </c>
    </row>
    <row r="1494" spans="1:3" x14ac:dyDescent="0.25">
      <c r="A1494">
        <f t="shared" si="23"/>
        <v>8</v>
      </c>
      <c r="B1494" s="120" t="s">
        <v>1527</v>
      </c>
      <c r="C1494" s="121" t="s">
        <v>1528</v>
      </c>
    </row>
    <row r="1495" spans="1:3" hidden="1" x14ac:dyDescent="0.25">
      <c r="A1495">
        <f t="shared" si="23"/>
        <v>7</v>
      </c>
      <c r="B1495" s="120" t="s">
        <v>4192</v>
      </c>
      <c r="C1495" s="132" t="s">
        <v>1530</v>
      </c>
    </row>
    <row r="1496" spans="1:3" x14ac:dyDescent="0.25">
      <c r="A1496">
        <f t="shared" si="23"/>
        <v>8</v>
      </c>
      <c r="B1496" s="120" t="s">
        <v>1529</v>
      </c>
      <c r="C1496" s="121" t="s">
        <v>1530</v>
      </c>
    </row>
    <row r="1497" spans="1:3" hidden="1" x14ac:dyDescent="0.25">
      <c r="A1497">
        <f t="shared" si="23"/>
        <v>7</v>
      </c>
      <c r="B1497" s="120" t="s">
        <v>4193</v>
      </c>
      <c r="C1497" s="132" t="s">
        <v>4194</v>
      </c>
    </row>
    <row r="1498" spans="1:3" x14ac:dyDescent="0.25">
      <c r="A1498">
        <f t="shared" si="23"/>
        <v>8</v>
      </c>
      <c r="B1498" s="120" t="s">
        <v>1531</v>
      </c>
      <c r="C1498" s="121" t="s">
        <v>1532</v>
      </c>
    </row>
    <row r="1499" spans="1:3" x14ac:dyDescent="0.25">
      <c r="A1499">
        <f t="shared" si="23"/>
        <v>8</v>
      </c>
      <c r="B1499" s="120" t="s">
        <v>1533</v>
      </c>
      <c r="C1499" s="121" t="s">
        <v>1534</v>
      </c>
    </row>
    <row r="1500" spans="1:3" hidden="1" x14ac:dyDescent="0.25">
      <c r="A1500">
        <f t="shared" si="23"/>
        <v>4</v>
      </c>
      <c r="B1500" s="129" t="s">
        <v>4195</v>
      </c>
      <c r="C1500" s="130" t="s">
        <v>4196</v>
      </c>
    </row>
    <row r="1501" spans="1:3" ht="25.5" hidden="1" x14ac:dyDescent="0.25">
      <c r="A1501">
        <f t="shared" si="23"/>
        <v>5</v>
      </c>
      <c r="B1501" s="129" t="s">
        <v>4197</v>
      </c>
      <c r="C1501" s="131" t="s">
        <v>4198</v>
      </c>
    </row>
    <row r="1502" spans="1:3" ht="28.5" hidden="1" x14ac:dyDescent="0.25">
      <c r="A1502">
        <f t="shared" si="23"/>
        <v>7</v>
      </c>
      <c r="B1502" s="120" t="s">
        <v>4199</v>
      </c>
      <c r="C1502" s="132" t="s">
        <v>4198</v>
      </c>
    </row>
    <row r="1503" spans="1:3" x14ac:dyDescent="0.25">
      <c r="A1503">
        <f t="shared" si="23"/>
        <v>8</v>
      </c>
      <c r="B1503" s="120" t="s">
        <v>1535</v>
      </c>
      <c r="C1503" s="121" t="s">
        <v>1536</v>
      </c>
    </row>
    <row r="1504" spans="1:3" x14ac:dyDescent="0.25">
      <c r="A1504">
        <f t="shared" si="23"/>
        <v>8</v>
      </c>
      <c r="B1504" s="120" t="s">
        <v>1537</v>
      </c>
      <c r="C1504" s="121" t="s">
        <v>1538</v>
      </c>
    </row>
    <row r="1505" spans="1:3" hidden="1" x14ac:dyDescent="0.25">
      <c r="A1505">
        <f t="shared" si="23"/>
        <v>5</v>
      </c>
      <c r="B1505" s="129" t="s">
        <v>4200</v>
      </c>
      <c r="C1505" s="131" t="s">
        <v>1540</v>
      </c>
    </row>
    <row r="1506" spans="1:3" hidden="1" x14ac:dyDescent="0.25">
      <c r="A1506">
        <f t="shared" si="23"/>
        <v>7</v>
      </c>
      <c r="B1506" s="120" t="s">
        <v>4201</v>
      </c>
      <c r="C1506" s="132" t="s">
        <v>1540</v>
      </c>
    </row>
    <row r="1507" spans="1:3" x14ac:dyDescent="0.25">
      <c r="A1507">
        <f t="shared" si="23"/>
        <v>8</v>
      </c>
      <c r="B1507" s="120" t="s">
        <v>1539</v>
      </c>
      <c r="C1507" s="121" t="s">
        <v>1540</v>
      </c>
    </row>
    <row r="1508" spans="1:3" ht="24" hidden="1" x14ac:dyDescent="0.25">
      <c r="A1508">
        <f t="shared" si="23"/>
        <v>4</v>
      </c>
      <c r="B1508" s="129" t="s">
        <v>4202</v>
      </c>
      <c r="C1508" s="130" t="s">
        <v>4203</v>
      </c>
    </row>
    <row r="1509" spans="1:3" ht="25.5" hidden="1" x14ac:dyDescent="0.25">
      <c r="A1509">
        <f t="shared" si="23"/>
        <v>5</v>
      </c>
      <c r="B1509" s="129" t="s">
        <v>4204</v>
      </c>
      <c r="C1509" s="131" t="s">
        <v>4205</v>
      </c>
    </row>
    <row r="1510" spans="1:3" ht="28.5" hidden="1" x14ac:dyDescent="0.25">
      <c r="A1510">
        <f t="shared" si="23"/>
        <v>7</v>
      </c>
      <c r="B1510" s="120" t="s">
        <v>4206</v>
      </c>
      <c r="C1510" s="132" t="s">
        <v>4207</v>
      </c>
    </row>
    <row r="1511" spans="1:3" x14ac:dyDescent="0.25">
      <c r="A1511">
        <f t="shared" si="23"/>
        <v>8</v>
      </c>
      <c r="B1511" s="120" t="s">
        <v>1541</v>
      </c>
      <c r="C1511" s="121" t="s">
        <v>1542</v>
      </c>
    </row>
    <row r="1512" spans="1:3" x14ac:dyDescent="0.25">
      <c r="A1512">
        <f t="shared" si="23"/>
        <v>8</v>
      </c>
      <c r="B1512" s="120" t="s">
        <v>1543</v>
      </c>
      <c r="C1512" s="121" t="s">
        <v>1544</v>
      </c>
    </row>
    <row r="1513" spans="1:3" ht="28.5" hidden="1" x14ac:dyDescent="0.25">
      <c r="A1513">
        <f t="shared" si="23"/>
        <v>7</v>
      </c>
      <c r="B1513" s="120" t="s">
        <v>4208</v>
      </c>
      <c r="C1513" s="132" t="s">
        <v>4209</v>
      </c>
    </row>
    <row r="1514" spans="1:3" ht="30" x14ac:dyDescent="0.25">
      <c r="A1514">
        <f t="shared" si="23"/>
        <v>8</v>
      </c>
      <c r="B1514" s="120" t="s">
        <v>1545</v>
      </c>
      <c r="C1514" s="121" t="s">
        <v>1546</v>
      </c>
    </row>
    <row r="1515" spans="1:3" x14ac:dyDescent="0.25">
      <c r="A1515">
        <f t="shared" si="23"/>
        <v>8</v>
      </c>
      <c r="B1515" s="120" t="s">
        <v>1547</v>
      </c>
      <c r="C1515" s="121" t="s">
        <v>1548</v>
      </c>
    </row>
    <row r="1516" spans="1:3" hidden="1" x14ac:dyDescent="0.25">
      <c r="A1516">
        <f t="shared" si="23"/>
        <v>7</v>
      </c>
      <c r="B1516" s="120" t="s">
        <v>4210</v>
      </c>
      <c r="C1516" s="132" t="s">
        <v>1550</v>
      </c>
    </row>
    <row r="1517" spans="1:3" x14ac:dyDescent="0.25">
      <c r="A1517">
        <f t="shared" si="23"/>
        <v>8</v>
      </c>
      <c r="B1517" s="120" t="s">
        <v>1549</v>
      </c>
      <c r="C1517" s="121" t="s">
        <v>1550</v>
      </c>
    </row>
    <row r="1518" spans="1:3" ht="30" hidden="1" x14ac:dyDescent="0.25">
      <c r="A1518">
        <f t="shared" si="23"/>
        <v>2</v>
      </c>
      <c r="B1518" s="127" t="s">
        <v>4211</v>
      </c>
      <c r="C1518" s="128" t="s">
        <v>4212</v>
      </c>
    </row>
    <row r="1519" spans="1:3" hidden="1" x14ac:dyDescent="0.25">
      <c r="A1519">
        <f t="shared" si="23"/>
        <v>4</v>
      </c>
      <c r="B1519" s="129" t="s">
        <v>4213</v>
      </c>
      <c r="C1519" s="130" t="s">
        <v>4214</v>
      </c>
    </row>
    <row r="1520" spans="1:3" ht="25.5" hidden="1" x14ac:dyDescent="0.25">
      <c r="A1520">
        <f t="shared" si="23"/>
        <v>5</v>
      </c>
      <c r="B1520" s="129" t="s">
        <v>4215</v>
      </c>
      <c r="C1520" s="131" t="s">
        <v>4216</v>
      </c>
    </row>
    <row r="1521" spans="1:3" ht="28.5" hidden="1" x14ac:dyDescent="0.25">
      <c r="A1521">
        <f t="shared" si="23"/>
        <v>7</v>
      </c>
      <c r="B1521" s="120" t="s">
        <v>4217</v>
      </c>
      <c r="C1521" s="132" t="s">
        <v>4218</v>
      </c>
    </row>
    <row r="1522" spans="1:3" x14ac:dyDescent="0.25">
      <c r="A1522">
        <f t="shared" si="23"/>
        <v>8</v>
      </c>
      <c r="B1522" s="120" t="s">
        <v>1551</v>
      </c>
      <c r="C1522" s="121" t="s">
        <v>1552</v>
      </c>
    </row>
    <row r="1523" spans="1:3" x14ac:dyDescent="0.25">
      <c r="A1523">
        <f t="shared" si="23"/>
        <v>8</v>
      </c>
      <c r="B1523" s="120" t="s">
        <v>1553</v>
      </c>
      <c r="C1523" s="121" t="s">
        <v>1554</v>
      </c>
    </row>
    <row r="1524" spans="1:3" x14ac:dyDescent="0.25">
      <c r="A1524">
        <f t="shared" si="23"/>
        <v>8</v>
      </c>
      <c r="B1524" s="120" t="s">
        <v>1555</v>
      </c>
      <c r="C1524" s="121" t="s">
        <v>1556</v>
      </c>
    </row>
    <row r="1525" spans="1:3" x14ac:dyDescent="0.25">
      <c r="A1525">
        <f t="shared" si="23"/>
        <v>8</v>
      </c>
      <c r="B1525" s="120" t="s">
        <v>1557</v>
      </c>
      <c r="C1525" s="121" t="s">
        <v>1558</v>
      </c>
    </row>
    <row r="1526" spans="1:3" ht="30" x14ac:dyDescent="0.25">
      <c r="A1526">
        <f t="shared" si="23"/>
        <v>8</v>
      </c>
      <c r="B1526" s="120" t="s">
        <v>1559</v>
      </c>
      <c r="C1526" s="121" t="s">
        <v>1560</v>
      </c>
    </row>
    <row r="1527" spans="1:3" ht="30" x14ac:dyDescent="0.25">
      <c r="A1527">
        <f t="shared" si="23"/>
        <v>8</v>
      </c>
      <c r="B1527" s="120" t="s">
        <v>1561</v>
      </c>
      <c r="C1527" s="121" t="s">
        <v>1562</v>
      </c>
    </row>
    <row r="1528" spans="1:3" x14ac:dyDescent="0.25">
      <c r="A1528">
        <f t="shared" si="23"/>
        <v>8</v>
      </c>
      <c r="B1528" s="120" t="s">
        <v>1563</v>
      </c>
      <c r="C1528" s="121" t="s">
        <v>1564</v>
      </c>
    </row>
    <row r="1529" spans="1:3" ht="25.5" hidden="1" x14ac:dyDescent="0.25">
      <c r="A1529">
        <f t="shared" si="23"/>
        <v>5</v>
      </c>
      <c r="B1529" s="129" t="s">
        <v>4219</v>
      </c>
      <c r="C1529" s="131" t="s">
        <v>4220</v>
      </c>
    </row>
    <row r="1530" spans="1:3" ht="28.5" hidden="1" x14ac:dyDescent="0.25">
      <c r="A1530">
        <f t="shared" si="23"/>
        <v>7</v>
      </c>
      <c r="B1530" s="120" t="s">
        <v>4221</v>
      </c>
      <c r="C1530" s="132" t="s">
        <v>4220</v>
      </c>
    </row>
    <row r="1531" spans="1:3" x14ac:dyDescent="0.25">
      <c r="A1531">
        <f t="shared" si="23"/>
        <v>8</v>
      </c>
      <c r="B1531" s="120" t="s">
        <v>1565</v>
      </c>
      <c r="C1531" s="121" t="s">
        <v>1566</v>
      </c>
    </row>
    <row r="1532" spans="1:3" x14ac:dyDescent="0.25">
      <c r="A1532">
        <f t="shared" si="23"/>
        <v>8</v>
      </c>
      <c r="B1532" s="120" t="s">
        <v>1567</v>
      </c>
      <c r="C1532" s="121" t="s">
        <v>1568</v>
      </c>
    </row>
    <row r="1533" spans="1:3" x14ac:dyDescent="0.25">
      <c r="A1533">
        <f t="shared" si="23"/>
        <v>8</v>
      </c>
      <c r="B1533" s="120" t="s">
        <v>1569</v>
      </c>
      <c r="C1533" s="121" t="s">
        <v>1570</v>
      </c>
    </row>
    <row r="1534" spans="1:3" x14ac:dyDescent="0.25">
      <c r="A1534">
        <f t="shared" si="23"/>
        <v>8</v>
      </c>
      <c r="B1534" s="120" t="s">
        <v>1571</v>
      </c>
      <c r="C1534" s="121" t="s">
        <v>1572</v>
      </c>
    </row>
    <row r="1535" spans="1:3" x14ac:dyDescent="0.25">
      <c r="A1535">
        <f t="shared" si="23"/>
        <v>8</v>
      </c>
      <c r="B1535" s="120" t="s">
        <v>1573</v>
      </c>
      <c r="C1535" s="121" t="s">
        <v>1574</v>
      </c>
    </row>
    <row r="1536" spans="1:3" x14ac:dyDescent="0.25">
      <c r="A1536">
        <f t="shared" si="23"/>
        <v>8</v>
      </c>
      <c r="B1536" s="120" t="s">
        <v>1575</v>
      </c>
      <c r="C1536" s="121" t="s">
        <v>1576</v>
      </c>
    </row>
    <row r="1537" spans="1:3" x14ac:dyDescent="0.25">
      <c r="A1537">
        <f t="shared" si="23"/>
        <v>8</v>
      </c>
      <c r="B1537" s="120" t="s">
        <v>1577</v>
      </c>
      <c r="C1537" s="121" t="s">
        <v>1578</v>
      </c>
    </row>
    <row r="1538" spans="1:3" hidden="1" x14ac:dyDescent="0.25">
      <c r="A1538">
        <f t="shared" ref="A1538:A1601" si="24">LEN(B1538)</f>
        <v>5</v>
      </c>
      <c r="B1538" s="129" t="s">
        <v>4222</v>
      </c>
      <c r="C1538" s="131" t="s">
        <v>4223</v>
      </c>
    </row>
    <row r="1539" spans="1:3" hidden="1" x14ac:dyDescent="0.25">
      <c r="A1539">
        <f t="shared" si="24"/>
        <v>7</v>
      </c>
      <c r="B1539" s="120" t="s">
        <v>4224</v>
      </c>
      <c r="C1539" s="132" t="s">
        <v>4223</v>
      </c>
    </row>
    <row r="1540" spans="1:3" x14ac:dyDescent="0.25">
      <c r="A1540">
        <f t="shared" si="24"/>
        <v>8</v>
      </c>
      <c r="B1540" s="120" t="s">
        <v>1579</v>
      </c>
      <c r="C1540" s="121" t="s">
        <v>1580</v>
      </c>
    </row>
    <row r="1541" spans="1:3" ht="30" x14ac:dyDescent="0.25">
      <c r="A1541">
        <f t="shared" si="24"/>
        <v>8</v>
      </c>
      <c r="B1541" s="120" t="s">
        <v>1581</v>
      </c>
      <c r="C1541" s="121" t="s">
        <v>1582</v>
      </c>
    </row>
    <row r="1542" spans="1:3" ht="30" x14ac:dyDescent="0.25">
      <c r="A1542">
        <f t="shared" si="24"/>
        <v>8</v>
      </c>
      <c r="B1542" s="120" t="s">
        <v>1583</v>
      </c>
      <c r="C1542" s="121" t="s">
        <v>1584</v>
      </c>
    </row>
    <row r="1543" spans="1:3" x14ac:dyDescent="0.25">
      <c r="A1543">
        <f t="shared" si="24"/>
        <v>8</v>
      </c>
      <c r="B1543" s="120" t="s">
        <v>1585</v>
      </c>
      <c r="C1543" s="121" t="s">
        <v>1586</v>
      </c>
    </row>
    <row r="1544" spans="1:3" x14ac:dyDescent="0.25">
      <c r="A1544">
        <f t="shared" si="24"/>
        <v>8</v>
      </c>
      <c r="B1544" s="120" t="s">
        <v>1587</v>
      </c>
      <c r="C1544" s="121" t="s">
        <v>1588</v>
      </c>
    </row>
    <row r="1545" spans="1:3" ht="25.5" hidden="1" x14ac:dyDescent="0.25">
      <c r="A1545">
        <f t="shared" si="24"/>
        <v>5</v>
      </c>
      <c r="B1545" s="129" t="s">
        <v>4225</v>
      </c>
      <c r="C1545" s="131" t="s">
        <v>4226</v>
      </c>
    </row>
    <row r="1546" spans="1:3" ht="42.75" hidden="1" x14ac:dyDescent="0.25">
      <c r="A1546">
        <f t="shared" si="24"/>
        <v>7</v>
      </c>
      <c r="B1546" s="120" t="s">
        <v>4227</v>
      </c>
      <c r="C1546" s="132" t="s">
        <v>4228</v>
      </c>
    </row>
    <row r="1547" spans="1:3" ht="30" x14ac:dyDescent="0.25">
      <c r="A1547">
        <f t="shared" si="24"/>
        <v>8</v>
      </c>
      <c r="B1547" s="120" t="s">
        <v>1589</v>
      </c>
      <c r="C1547" s="121" t="s">
        <v>1590</v>
      </c>
    </row>
    <row r="1548" spans="1:3" x14ac:dyDescent="0.25">
      <c r="A1548">
        <f t="shared" si="24"/>
        <v>8</v>
      </c>
      <c r="B1548" s="120" t="s">
        <v>1591</v>
      </c>
      <c r="C1548" s="121" t="s">
        <v>1592</v>
      </c>
    </row>
    <row r="1549" spans="1:3" ht="30" x14ac:dyDescent="0.25">
      <c r="A1549">
        <f t="shared" si="24"/>
        <v>8</v>
      </c>
      <c r="B1549" s="120" t="s">
        <v>1593</v>
      </c>
      <c r="C1549" s="121" t="s">
        <v>1594</v>
      </c>
    </row>
    <row r="1550" spans="1:3" ht="30" x14ac:dyDescent="0.25">
      <c r="A1550">
        <f t="shared" si="24"/>
        <v>8</v>
      </c>
      <c r="B1550" s="120" t="s">
        <v>1595</v>
      </c>
      <c r="C1550" s="121" t="s">
        <v>1596</v>
      </c>
    </row>
    <row r="1551" spans="1:3" ht="30" x14ac:dyDescent="0.25">
      <c r="A1551">
        <f t="shared" si="24"/>
        <v>8</v>
      </c>
      <c r="B1551" s="120" t="s">
        <v>1597</v>
      </c>
      <c r="C1551" s="121" t="s">
        <v>1598</v>
      </c>
    </row>
    <row r="1552" spans="1:3" ht="45" x14ac:dyDescent="0.25">
      <c r="A1552">
        <f t="shared" si="24"/>
        <v>8</v>
      </c>
      <c r="B1552" s="120" t="s">
        <v>1599</v>
      </c>
      <c r="C1552" s="121" t="s">
        <v>1600</v>
      </c>
    </row>
    <row r="1553" spans="1:3" ht="45" x14ac:dyDescent="0.25">
      <c r="A1553">
        <f t="shared" si="24"/>
        <v>8</v>
      </c>
      <c r="B1553" s="120" t="s">
        <v>1601</v>
      </c>
      <c r="C1553" s="121" t="s">
        <v>1602</v>
      </c>
    </row>
    <row r="1554" spans="1:3" hidden="1" x14ac:dyDescent="0.25">
      <c r="A1554">
        <f t="shared" si="24"/>
        <v>5</v>
      </c>
      <c r="B1554" s="129" t="s">
        <v>4229</v>
      </c>
      <c r="C1554" s="131" t="s">
        <v>4230</v>
      </c>
    </row>
    <row r="1555" spans="1:3" hidden="1" x14ac:dyDescent="0.25">
      <c r="A1555">
        <f t="shared" si="24"/>
        <v>7</v>
      </c>
      <c r="B1555" s="120" t="s">
        <v>4231</v>
      </c>
      <c r="C1555" s="132" t="s">
        <v>4230</v>
      </c>
    </row>
    <row r="1556" spans="1:3" x14ac:dyDescent="0.25">
      <c r="A1556">
        <f t="shared" si="24"/>
        <v>8</v>
      </c>
      <c r="B1556" s="120" t="s">
        <v>1603</v>
      </c>
      <c r="C1556" s="121" t="s">
        <v>1604</v>
      </c>
    </row>
    <row r="1557" spans="1:3" x14ac:dyDescent="0.25">
      <c r="A1557">
        <f t="shared" si="24"/>
        <v>8</v>
      </c>
      <c r="B1557" s="120" t="s">
        <v>1605</v>
      </c>
      <c r="C1557" s="121" t="s">
        <v>1606</v>
      </c>
    </row>
    <row r="1558" spans="1:3" x14ac:dyDescent="0.25">
      <c r="A1558">
        <f t="shared" si="24"/>
        <v>8</v>
      </c>
      <c r="B1558" s="120" t="s">
        <v>1607</v>
      </c>
      <c r="C1558" s="121" t="s">
        <v>1608</v>
      </c>
    </row>
    <row r="1559" spans="1:3" x14ac:dyDescent="0.25">
      <c r="A1559">
        <f t="shared" si="24"/>
        <v>8</v>
      </c>
      <c r="B1559" s="120" t="s">
        <v>1609</v>
      </c>
      <c r="C1559" s="121" t="s">
        <v>1610</v>
      </c>
    </row>
    <row r="1560" spans="1:3" ht="30" x14ac:dyDescent="0.25">
      <c r="A1560">
        <f t="shared" si="24"/>
        <v>8</v>
      </c>
      <c r="B1560" s="120" t="s">
        <v>1611</v>
      </c>
      <c r="C1560" s="121" t="s">
        <v>1612</v>
      </c>
    </row>
    <row r="1561" spans="1:3" x14ac:dyDescent="0.25">
      <c r="A1561">
        <f t="shared" si="24"/>
        <v>8</v>
      </c>
      <c r="B1561" s="120" t="s">
        <v>1613</v>
      </c>
      <c r="C1561" s="121" t="s">
        <v>1614</v>
      </c>
    </row>
    <row r="1562" spans="1:3" x14ac:dyDescent="0.25">
      <c r="A1562">
        <f t="shared" si="24"/>
        <v>8</v>
      </c>
      <c r="B1562" s="120" t="s">
        <v>1615</v>
      </c>
      <c r="C1562" s="121" t="s">
        <v>1616</v>
      </c>
    </row>
    <row r="1563" spans="1:3" ht="25.5" hidden="1" x14ac:dyDescent="0.25">
      <c r="A1563">
        <f t="shared" si="24"/>
        <v>5</v>
      </c>
      <c r="B1563" s="129" t="s">
        <v>4232</v>
      </c>
      <c r="C1563" s="131" t="s">
        <v>4233</v>
      </c>
    </row>
    <row r="1564" spans="1:3" ht="28.5" hidden="1" x14ac:dyDescent="0.25">
      <c r="A1564">
        <f t="shared" si="24"/>
        <v>7</v>
      </c>
      <c r="B1564" s="120" t="s">
        <v>4234</v>
      </c>
      <c r="C1564" s="132" t="s">
        <v>4233</v>
      </c>
    </row>
    <row r="1565" spans="1:3" x14ac:dyDescent="0.25">
      <c r="A1565">
        <f t="shared" si="24"/>
        <v>8</v>
      </c>
      <c r="B1565" s="120" t="s">
        <v>1617</v>
      </c>
      <c r="C1565" s="121" t="s">
        <v>1618</v>
      </c>
    </row>
    <row r="1566" spans="1:3" x14ac:dyDescent="0.25">
      <c r="A1566">
        <f t="shared" si="24"/>
        <v>8</v>
      </c>
      <c r="B1566" s="120" t="s">
        <v>1619</v>
      </c>
      <c r="C1566" s="121" t="s">
        <v>1620</v>
      </c>
    </row>
    <row r="1567" spans="1:3" ht="30" x14ac:dyDescent="0.25">
      <c r="A1567">
        <f t="shared" si="24"/>
        <v>8</v>
      </c>
      <c r="B1567" s="120" t="s">
        <v>1621</v>
      </c>
      <c r="C1567" s="121" t="s">
        <v>1622</v>
      </c>
    </row>
    <row r="1568" spans="1:3" x14ac:dyDescent="0.25">
      <c r="A1568">
        <f t="shared" si="24"/>
        <v>8</v>
      </c>
      <c r="B1568" s="120" t="s">
        <v>1623</v>
      </c>
      <c r="C1568" s="121" t="s">
        <v>1624</v>
      </c>
    </row>
    <row r="1569" spans="1:3" x14ac:dyDescent="0.25">
      <c r="A1569">
        <f t="shared" si="24"/>
        <v>8</v>
      </c>
      <c r="B1569" s="120" t="s">
        <v>1625</v>
      </c>
      <c r="C1569" s="121" t="s">
        <v>1626</v>
      </c>
    </row>
    <row r="1570" spans="1:3" x14ac:dyDescent="0.25">
      <c r="A1570">
        <f t="shared" si="24"/>
        <v>8</v>
      </c>
      <c r="B1570" s="120" t="s">
        <v>1627</v>
      </c>
      <c r="C1570" s="121" t="s">
        <v>1628</v>
      </c>
    </row>
    <row r="1571" spans="1:3" x14ac:dyDescent="0.25">
      <c r="A1571">
        <f t="shared" si="24"/>
        <v>8</v>
      </c>
      <c r="B1571" s="120" t="s">
        <v>1629</v>
      </c>
      <c r="C1571" s="121" t="s">
        <v>1630</v>
      </c>
    </row>
    <row r="1572" spans="1:3" ht="30" x14ac:dyDescent="0.25">
      <c r="A1572">
        <f t="shared" si="24"/>
        <v>8</v>
      </c>
      <c r="B1572" s="120" t="s">
        <v>1631</v>
      </c>
      <c r="C1572" s="121" t="s">
        <v>1632</v>
      </c>
    </row>
    <row r="1573" spans="1:3" x14ac:dyDescent="0.25">
      <c r="A1573">
        <f t="shared" si="24"/>
        <v>8</v>
      </c>
      <c r="B1573" s="120" t="s">
        <v>1633</v>
      </c>
      <c r="C1573" s="121" t="s">
        <v>1634</v>
      </c>
    </row>
    <row r="1574" spans="1:3" hidden="1" x14ac:dyDescent="0.25">
      <c r="A1574">
        <f t="shared" si="24"/>
        <v>5</v>
      </c>
      <c r="B1574" s="129" t="s">
        <v>4235</v>
      </c>
      <c r="C1574" s="131" t="s">
        <v>4236</v>
      </c>
    </row>
    <row r="1575" spans="1:3" hidden="1" x14ac:dyDescent="0.25">
      <c r="A1575">
        <f t="shared" si="24"/>
        <v>7</v>
      </c>
      <c r="B1575" s="120" t="s">
        <v>4237</v>
      </c>
      <c r="C1575" s="132" t="s">
        <v>4236</v>
      </c>
    </row>
    <row r="1576" spans="1:3" x14ac:dyDescent="0.25">
      <c r="A1576">
        <f t="shared" si="24"/>
        <v>8</v>
      </c>
      <c r="B1576" s="120" t="s">
        <v>1635</v>
      </c>
      <c r="C1576" s="121" t="s">
        <v>1636</v>
      </c>
    </row>
    <row r="1577" spans="1:3" ht="30" x14ac:dyDescent="0.25">
      <c r="A1577">
        <f t="shared" si="24"/>
        <v>8</v>
      </c>
      <c r="B1577" s="120" t="s">
        <v>1637</v>
      </c>
      <c r="C1577" s="121" t="s">
        <v>1638</v>
      </c>
    </row>
    <row r="1578" spans="1:3" x14ac:dyDescent="0.25">
      <c r="A1578">
        <f t="shared" si="24"/>
        <v>8</v>
      </c>
      <c r="B1578" s="120" t="s">
        <v>1639</v>
      </c>
      <c r="C1578" s="121" t="s">
        <v>1640</v>
      </c>
    </row>
    <row r="1579" spans="1:3" ht="30" x14ac:dyDescent="0.25">
      <c r="A1579">
        <f t="shared" si="24"/>
        <v>8</v>
      </c>
      <c r="B1579" s="120" t="s">
        <v>1641</v>
      </c>
      <c r="C1579" s="121" t="s">
        <v>1642</v>
      </c>
    </row>
    <row r="1580" spans="1:3" x14ac:dyDescent="0.25">
      <c r="A1580">
        <f t="shared" si="24"/>
        <v>8</v>
      </c>
      <c r="B1580" s="120" t="s">
        <v>1643</v>
      </c>
      <c r="C1580" s="121" t="s">
        <v>1644</v>
      </c>
    </row>
    <row r="1581" spans="1:3" ht="30" x14ac:dyDescent="0.25">
      <c r="A1581">
        <f t="shared" si="24"/>
        <v>8</v>
      </c>
      <c r="B1581" s="120" t="s">
        <v>1645</v>
      </c>
      <c r="C1581" s="121" t="s">
        <v>1646</v>
      </c>
    </row>
    <row r="1582" spans="1:3" ht="30" x14ac:dyDescent="0.25">
      <c r="A1582">
        <f t="shared" si="24"/>
        <v>8</v>
      </c>
      <c r="B1582" s="120" t="s">
        <v>1647</v>
      </c>
      <c r="C1582" s="121" t="s">
        <v>1648</v>
      </c>
    </row>
    <row r="1583" spans="1:3" x14ac:dyDescent="0.25">
      <c r="A1583">
        <f t="shared" si="24"/>
        <v>8</v>
      </c>
      <c r="B1583" s="120" t="s">
        <v>1649</v>
      </c>
      <c r="C1583" s="121" t="s">
        <v>1650</v>
      </c>
    </row>
    <row r="1584" spans="1:3" x14ac:dyDescent="0.25">
      <c r="A1584">
        <f t="shared" si="24"/>
        <v>8</v>
      </c>
      <c r="B1584" s="120" t="s">
        <v>1651</v>
      </c>
      <c r="C1584" s="121" t="s">
        <v>1652</v>
      </c>
    </row>
    <row r="1585" spans="1:3" hidden="1" x14ac:dyDescent="0.25">
      <c r="A1585">
        <f t="shared" si="24"/>
        <v>5</v>
      </c>
      <c r="B1585" s="129" t="s">
        <v>4238</v>
      </c>
      <c r="C1585" s="131" t="s">
        <v>4239</v>
      </c>
    </row>
    <row r="1586" spans="1:3" hidden="1" x14ac:dyDescent="0.25">
      <c r="A1586">
        <f t="shared" si="24"/>
        <v>7</v>
      </c>
      <c r="B1586" s="120" t="s">
        <v>4240</v>
      </c>
      <c r="C1586" s="132" t="s">
        <v>4241</v>
      </c>
    </row>
    <row r="1587" spans="1:3" ht="30" x14ac:dyDescent="0.25">
      <c r="A1587">
        <f t="shared" si="24"/>
        <v>8</v>
      </c>
      <c r="B1587" s="120" t="s">
        <v>1653</v>
      </c>
      <c r="C1587" s="121" t="s">
        <v>1654</v>
      </c>
    </row>
    <row r="1588" spans="1:3" x14ac:dyDescent="0.25">
      <c r="A1588">
        <f t="shared" si="24"/>
        <v>8</v>
      </c>
      <c r="B1588" s="120" t="s">
        <v>1655</v>
      </c>
      <c r="C1588" s="121" t="s">
        <v>1656</v>
      </c>
    </row>
    <row r="1589" spans="1:3" x14ac:dyDescent="0.25">
      <c r="A1589">
        <f t="shared" si="24"/>
        <v>8</v>
      </c>
      <c r="B1589" s="120" t="s">
        <v>1657</v>
      </c>
      <c r="C1589" s="121" t="s">
        <v>1658</v>
      </c>
    </row>
    <row r="1590" spans="1:3" x14ac:dyDescent="0.25">
      <c r="A1590">
        <f t="shared" si="24"/>
        <v>8</v>
      </c>
      <c r="B1590" s="120" t="s">
        <v>1659</v>
      </c>
      <c r="C1590" s="121" t="s">
        <v>1660</v>
      </c>
    </row>
    <row r="1591" spans="1:3" ht="28.5" hidden="1" x14ac:dyDescent="0.25">
      <c r="A1591">
        <f t="shared" si="24"/>
        <v>7</v>
      </c>
      <c r="B1591" s="120" t="s">
        <v>4242</v>
      </c>
      <c r="C1591" s="132" t="s">
        <v>4243</v>
      </c>
    </row>
    <row r="1592" spans="1:3" ht="30" x14ac:dyDescent="0.25">
      <c r="A1592">
        <f t="shared" si="24"/>
        <v>8</v>
      </c>
      <c r="B1592" s="120" t="s">
        <v>1661</v>
      </c>
      <c r="C1592" s="121" t="s">
        <v>1662</v>
      </c>
    </row>
    <row r="1593" spans="1:3" x14ac:dyDescent="0.25">
      <c r="A1593">
        <f t="shared" si="24"/>
        <v>8</v>
      </c>
      <c r="B1593" s="120" t="s">
        <v>1663</v>
      </c>
      <c r="C1593" s="121" t="s">
        <v>1664</v>
      </c>
    </row>
    <row r="1594" spans="1:3" ht="30" x14ac:dyDescent="0.25">
      <c r="A1594">
        <f t="shared" si="24"/>
        <v>8</v>
      </c>
      <c r="B1594" s="120" t="s">
        <v>1665</v>
      </c>
      <c r="C1594" s="121" t="s">
        <v>1666</v>
      </c>
    </row>
    <row r="1595" spans="1:3" ht="30" x14ac:dyDescent="0.25">
      <c r="A1595">
        <f t="shared" si="24"/>
        <v>8</v>
      </c>
      <c r="B1595" s="120" t="s">
        <v>1667</v>
      </c>
      <c r="C1595" s="121" t="s">
        <v>1668</v>
      </c>
    </row>
    <row r="1596" spans="1:3" hidden="1" x14ac:dyDescent="0.25">
      <c r="A1596">
        <f t="shared" si="24"/>
        <v>7</v>
      </c>
      <c r="B1596" s="120" t="s">
        <v>4244</v>
      </c>
      <c r="C1596" s="132" t="s">
        <v>4245</v>
      </c>
    </row>
    <row r="1597" spans="1:3" ht="30" x14ac:dyDescent="0.25">
      <c r="A1597">
        <f t="shared" si="24"/>
        <v>8</v>
      </c>
      <c r="B1597" s="120" t="s">
        <v>1669</v>
      </c>
      <c r="C1597" s="121" t="s">
        <v>1670</v>
      </c>
    </row>
    <row r="1598" spans="1:3" ht="30" x14ac:dyDescent="0.25">
      <c r="A1598">
        <f t="shared" si="24"/>
        <v>8</v>
      </c>
      <c r="B1598" s="120" t="s">
        <v>1671</v>
      </c>
      <c r="C1598" s="121" t="s">
        <v>1672</v>
      </c>
    </row>
    <row r="1599" spans="1:3" ht="30" x14ac:dyDescent="0.25">
      <c r="A1599">
        <f t="shared" si="24"/>
        <v>8</v>
      </c>
      <c r="B1599" s="120" t="s">
        <v>1673</v>
      </c>
      <c r="C1599" s="121" t="s">
        <v>1674</v>
      </c>
    </row>
    <row r="1600" spans="1:3" x14ac:dyDescent="0.25">
      <c r="A1600">
        <f t="shared" si="24"/>
        <v>8</v>
      </c>
      <c r="B1600" s="120" t="s">
        <v>1675</v>
      </c>
      <c r="C1600" s="121" t="s">
        <v>1676</v>
      </c>
    </row>
    <row r="1601" spans="1:3" x14ac:dyDescent="0.25">
      <c r="A1601">
        <f t="shared" si="24"/>
        <v>8</v>
      </c>
      <c r="B1601" s="120" t="s">
        <v>1677</v>
      </c>
      <c r="C1601" s="121" t="s">
        <v>1678</v>
      </c>
    </row>
    <row r="1602" spans="1:3" ht="28.5" hidden="1" x14ac:dyDescent="0.25">
      <c r="A1602">
        <f t="shared" ref="A1602:A1665" si="25">LEN(B1602)</f>
        <v>7</v>
      </c>
      <c r="B1602" s="120" t="s">
        <v>4246</v>
      </c>
      <c r="C1602" s="132" t="s">
        <v>4247</v>
      </c>
    </row>
    <row r="1603" spans="1:3" x14ac:dyDescent="0.25">
      <c r="A1603">
        <f t="shared" si="25"/>
        <v>8</v>
      </c>
      <c r="B1603" s="120" t="s">
        <v>1679</v>
      </c>
      <c r="C1603" s="121" t="s">
        <v>1680</v>
      </c>
    </row>
    <row r="1604" spans="1:3" x14ac:dyDescent="0.25">
      <c r="A1604">
        <f t="shared" si="25"/>
        <v>8</v>
      </c>
      <c r="B1604" s="120" t="s">
        <v>1681</v>
      </c>
      <c r="C1604" s="121" t="s">
        <v>1682</v>
      </c>
    </row>
    <row r="1605" spans="1:3" ht="30" x14ac:dyDescent="0.25">
      <c r="A1605">
        <f t="shared" si="25"/>
        <v>8</v>
      </c>
      <c r="B1605" s="120" t="s">
        <v>1683</v>
      </c>
      <c r="C1605" s="121" t="s">
        <v>1684</v>
      </c>
    </row>
    <row r="1606" spans="1:3" x14ac:dyDescent="0.25">
      <c r="A1606">
        <f t="shared" si="25"/>
        <v>8</v>
      </c>
      <c r="B1606" s="120" t="s">
        <v>1685</v>
      </c>
      <c r="C1606" s="121" t="s">
        <v>1686</v>
      </c>
    </row>
    <row r="1607" spans="1:3" x14ac:dyDescent="0.25">
      <c r="A1607">
        <f t="shared" si="25"/>
        <v>8</v>
      </c>
      <c r="B1607" s="120" t="s">
        <v>1687</v>
      </c>
      <c r="C1607" s="121" t="s">
        <v>1688</v>
      </c>
    </row>
    <row r="1608" spans="1:3" x14ac:dyDescent="0.25">
      <c r="A1608">
        <f t="shared" si="25"/>
        <v>8</v>
      </c>
      <c r="B1608" s="120" t="s">
        <v>1689</v>
      </c>
      <c r="C1608" s="121" t="s">
        <v>1690</v>
      </c>
    </row>
    <row r="1609" spans="1:3" ht="30" x14ac:dyDescent="0.25">
      <c r="A1609">
        <f t="shared" si="25"/>
        <v>8</v>
      </c>
      <c r="B1609" s="120" t="s">
        <v>1691</v>
      </c>
      <c r="C1609" s="121" t="s">
        <v>1692</v>
      </c>
    </row>
    <row r="1610" spans="1:3" x14ac:dyDescent="0.25">
      <c r="A1610">
        <f t="shared" si="25"/>
        <v>8</v>
      </c>
      <c r="B1610" s="120" t="s">
        <v>1693</v>
      </c>
      <c r="C1610" s="121" t="s">
        <v>1694</v>
      </c>
    </row>
    <row r="1611" spans="1:3" x14ac:dyDescent="0.25">
      <c r="A1611">
        <f t="shared" si="25"/>
        <v>8</v>
      </c>
      <c r="B1611" s="120" t="s">
        <v>1695</v>
      </c>
      <c r="C1611" s="121" t="s">
        <v>1696</v>
      </c>
    </row>
    <row r="1612" spans="1:3" hidden="1" x14ac:dyDescent="0.25">
      <c r="A1612">
        <f t="shared" si="25"/>
        <v>5</v>
      </c>
      <c r="B1612" s="129" t="s">
        <v>4248</v>
      </c>
      <c r="C1612" s="131" t="s">
        <v>4249</v>
      </c>
    </row>
    <row r="1613" spans="1:3" hidden="1" x14ac:dyDescent="0.25">
      <c r="A1613">
        <f t="shared" si="25"/>
        <v>7</v>
      </c>
      <c r="B1613" s="120" t="s">
        <v>4250</v>
      </c>
      <c r="C1613" s="132" t="s">
        <v>4249</v>
      </c>
    </row>
    <row r="1614" spans="1:3" x14ac:dyDescent="0.25">
      <c r="A1614">
        <f t="shared" si="25"/>
        <v>8</v>
      </c>
      <c r="B1614" s="120" t="s">
        <v>1697</v>
      </c>
      <c r="C1614" s="121" t="s">
        <v>1698</v>
      </c>
    </row>
    <row r="1615" spans="1:3" x14ac:dyDescent="0.25">
      <c r="A1615">
        <f t="shared" si="25"/>
        <v>8</v>
      </c>
      <c r="B1615" s="120" t="s">
        <v>1699</v>
      </c>
      <c r="C1615" s="121" t="s">
        <v>1700</v>
      </c>
    </row>
    <row r="1616" spans="1:3" x14ac:dyDescent="0.25">
      <c r="A1616">
        <f t="shared" si="25"/>
        <v>8</v>
      </c>
      <c r="B1616" s="120" t="s">
        <v>1701</v>
      </c>
      <c r="C1616" s="121" t="s">
        <v>1702</v>
      </c>
    </row>
    <row r="1617" spans="1:3" x14ac:dyDescent="0.25">
      <c r="A1617">
        <f t="shared" si="25"/>
        <v>8</v>
      </c>
      <c r="B1617" s="120" t="s">
        <v>1703</v>
      </c>
      <c r="C1617" s="121" t="s">
        <v>1704</v>
      </c>
    </row>
    <row r="1618" spans="1:3" hidden="1" x14ac:dyDescent="0.25">
      <c r="A1618">
        <f t="shared" si="25"/>
        <v>4</v>
      </c>
      <c r="B1618" s="129" t="s">
        <v>4251</v>
      </c>
      <c r="C1618" s="130" t="s">
        <v>4252</v>
      </c>
    </row>
    <row r="1619" spans="1:3" ht="25.5" hidden="1" x14ac:dyDescent="0.25">
      <c r="A1619">
        <f t="shared" si="25"/>
        <v>5</v>
      </c>
      <c r="B1619" s="129" t="s">
        <v>4253</v>
      </c>
      <c r="C1619" s="131" t="s">
        <v>4254</v>
      </c>
    </row>
    <row r="1620" spans="1:3" hidden="1" x14ac:dyDescent="0.25">
      <c r="A1620">
        <f t="shared" si="25"/>
        <v>7</v>
      </c>
      <c r="B1620" s="120" t="s">
        <v>4255</v>
      </c>
      <c r="C1620" s="132" t="s">
        <v>1706</v>
      </c>
    </row>
    <row r="1621" spans="1:3" x14ac:dyDescent="0.25">
      <c r="A1621">
        <f t="shared" si="25"/>
        <v>8</v>
      </c>
      <c r="B1621" s="120" t="s">
        <v>1705</v>
      </c>
      <c r="C1621" s="121" t="s">
        <v>1706</v>
      </c>
    </row>
    <row r="1622" spans="1:3" ht="28.5" hidden="1" x14ac:dyDescent="0.25">
      <c r="A1622">
        <f t="shared" si="25"/>
        <v>7</v>
      </c>
      <c r="B1622" s="120" t="s">
        <v>4256</v>
      </c>
      <c r="C1622" s="132" t="s">
        <v>4257</v>
      </c>
    </row>
    <row r="1623" spans="1:3" x14ac:dyDescent="0.25">
      <c r="A1623">
        <f t="shared" si="25"/>
        <v>8</v>
      </c>
      <c r="B1623" s="120" t="s">
        <v>1707</v>
      </c>
      <c r="C1623" s="121" t="s">
        <v>1708</v>
      </c>
    </row>
    <row r="1624" spans="1:3" ht="30" x14ac:dyDescent="0.25">
      <c r="A1624">
        <f t="shared" si="25"/>
        <v>8</v>
      </c>
      <c r="B1624" s="120" t="s">
        <v>1709</v>
      </c>
      <c r="C1624" s="121" t="s">
        <v>1710</v>
      </c>
    </row>
    <row r="1625" spans="1:3" hidden="1" x14ac:dyDescent="0.25">
      <c r="A1625">
        <f t="shared" si="25"/>
        <v>5</v>
      </c>
      <c r="B1625" s="129" t="s">
        <v>4258</v>
      </c>
      <c r="C1625" s="131" t="s">
        <v>1712</v>
      </c>
    </row>
    <row r="1626" spans="1:3" hidden="1" x14ac:dyDescent="0.25">
      <c r="A1626">
        <f t="shared" si="25"/>
        <v>7</v>
      </c>
      <c r="B1626" s="120" t="s">
        <v>4259</v>
      </c>
      <c r="C1626" s="132" t="s">
        <v>1712</v>
      </c>
    </row>
    <row r="1627" spans="1:3" x14ac:dyDescent="0.25">
      <c r="A1627">
        <f t="shared" si="25"/>
        <v>8</v>
      </c>
      <c r="B1627" s="120" t="s">
        <v>1711</v>
      </c>
      <c r="C1627" s="121" t="s">
        <v>1712</v>
      </c>
    </row>
    <row r="1628" spans="1:3" hidden="1" x14ac:dyDescent="0.25">
      <c r="A1628">
        <f t="shared" si="25"/>
        <v>5</v>
      </c>
      <c r="B1628" s="129" t="s">
        <v>4260</v>
      </c>
      <c r="C1628" s="131" t="s">
        <v>1714</v>
      </c>
    </row>
    <row r="1629" spans="1:3" hidden="1" x14ac:dyDescent="0.25">
      <c r="A1629">
        <f t="shared" si="25"/>
        <v>7</v>
      </c>
      <c r="B1629" s="120" t="s">
        <v>4261</v>
      </c>
      <c r="C1629" s="132" t="s">
        <v>1714</v>
      </c>
    </row>
    <row r="1630" spans="1:3" x14ac:dyDescent="0.25">
      <c r="A1630">
        <f t="shared" si="25"/>
        <v>8</v>
      </c>
      <c r="B1630" s="120" t="s">
        <v>1713</v>
      </c>
      <c r="C1630" s="121" t="s">
        <v>1714</v>
      </c>
    </row>
    <row r="1631" spans="1:3" hidden="1" x14ac:dyDescent="0.25">
      <c r="A1631">
        <f t="shared" si="25"/>
        <v>5</v>
      </c>
      <c r="B1631" s="129" t="s">
        <v>4262</v>
      </c>
      <c r="C1631" s="131" t="s">
        <v>4263</v>
      </c>
    </row>
    <row r="1632" spans="1:3" ht="28.5" hidden="1" x14ac:dyDescent="0.25">
      <c r="A1632">
        <f t="shared" si="25"/>
        <v>7</v>
      </c>
      <c r="B1632" s="120" t="s">
        <v>4264</v>
      </c>
      <c r="C1632" s="132" t="s">
        <v>1716</v>
      </c>
    </row>
    <row r="1633" spans="1:3" ht="30" x14ac:dyDescent="0.25">
      <c r="A1633">
        <f t="shared" si="25"/>
        <v>8</v>
      </c>
      <c r="B1633" s="120" t="s">
        <v>1715</v>
      </c>
      <c r="C1633" s="121" t="s">
        <v>1716</v>
      </c>
    </row>
    <row r="1634" spans="1:3" hidden="1" x14ac:dyDescent="0.25">
      <c r="A1634">
        <f t="shared" si="25"/>
        <v>7</v>
      </c>
      <c r="B1634" s="120" t="s">
        <v>4265</v>
      </c>
      <c r="C1634" s="132" t="s">
        <v>1718</v>
      </c>
    </row>
    <row r="1635" spans="1:3" x14ac:dyDescent="0.25">
      <c r="A1635">
        <f t="shared" si="25"/>
        <v>8</v>
      </c>
      <c r="B1635" s="120" t="s">
        <v>1717</v>
      </c>
      <c r="C1635" s="121" t="s">
        <v>1718</v>
      </c>
    </row>
    <row r="1636" spans="1:3" ht="24" hidden="1" x14ac:dyDescent="0.25">
      <c r="A1636">
        <f t="shared" si="25"/>
        <v>4</v>
      </c>
      <c r="B1636" s="129" t="s">
        <v>4266</v>
      </c>
      <c r="C1636" s="130" t="s">
        <v>4267</v>
      </c>
    </row>
    <row r="1637" spans="1:3" hidden="1" x14ac:dyDescent="0.25">
      <c r="A1637">
        <f t="shared" si="25"/>
        <v>5</v>
      </c>
      <c r="B1637" s="129" t="s">
        <v>4268</v>
      </c>
      <c r="C1637" s="131" t="s">
        <v>4269</v>
      </c>
    </row>
    <row r="1638" spans="1:3" hidden="1" x14ac:dyDescent="0.25">
      <c r="A1638">
        <f t="shared" si="25"/>
        <v>7</v>
      </c>
      <c r="B1638" s="120" t="s">
        <v>4270</v>
      </c>
      <c r="C1638" s="132" t="s">
        <v>1720</v>
      </c>
    </row>
    <row r="1639" spans="1:3" x14ac:dyDescent="0.25">
      <c r="A1639">
        <f t="shared" si="25"/>
        <v>8</v>
      </c>
      <c r="B1639" s="120" t="s">
        <v>1719</v>
      </c>
      <c r="C1639" s="121" t="s">
        <v>1720</v>
      </c>
    </row>
    <row r="1640" spans="1:3" hidden="1" x14ac:dyDescent="0.25">
      <c r="A1640">
        <f t="shared" si="25"/>
        <v>7</v>
      </c>
      <c r="B1640" s="120" t="s">
        <v>4271</v>
      </c>
      <c r="C1640" s="132" t="s">
        <v>1722</v>
      </c>
    </row>
    <row r="1641" spans="1:3" x14ac:dyDescent="0.25">
      <c r="A1641">
        <f t="shared" si="25"/>
        <v>8</v>
      </c>
      <c r="B1641" s="120" t="s">
        <v>1721</v>
      </c>
      <c r="C1641" s="121" t="s">
        <v>1722</v>
      </c>
    </row>
    <row r="1642" spans="1:3" hidden="1" x14ac:dyDescent="0.25">
      <c r="A1642">
        <f t="shared" si="25"/>
        <v>5</v>
      </c>
      <c r="B1642" s="129" t="s">
        <v>4272</v>
      </c>
      <c r="C1642" s="131" t="s">
        <v>4273</v>
      </c>
    </row>
    <row r="1643" spans="1:3" hidden="1" x14ac:dyDescent="0.25">
      <c r="A1643">
        <f t="shared" si="25"/>
        <v>7</v>
      </c>
      <c r="B1643" s="120" t="s">
        <v>4274</v>
      </c>
      <c r="C1643" s="132" t="s">
        <v>1724</v>
      </c>
    </row>
    <row r="1644" spans="1:3" x14ac:dyDescent="0.25">
      <c r="A1644">
        <f t="shared" si="25"/>
        <v>8</v>
      </c>
      <c r="B1644" s="120" t="s">
        <v>1723</v>
      </c>
      <c r="C1644" s="121" t="s">
        <v>1724</v>
      </c>
    </row>
    <row r="1645" spans="1:3" hidden="1" x14ac:dyDescent="0.25">
      <c r="A1645">
        <f t="shared" si="25"/>
        <v>7</v>
      </c>
      <c r="B1645" s="120" t="s">
        <v>4275</v>
      </c>
      <c r="C1645" s="132" t="s">
        <v>1726</v>
      </c>
    </row>
    <row r="1646" spans="1:3" x14ac:dyDescent="0.25">
      <c r="A1646">
        <f t="shared" si="25"/>
        <v>8</v>
      </c>
      <c r="B1646" s="120" t="s">
        <v>1725</v>
      </c>
      <c r="C1646" s="121" t="s">
        <v>1726</v>
      </c>
    </row>
    <row r="1647" spans="1:3" ht="25.5" hidden="1" x14ac:dyDescent="0.25">
      <c r="A1647">
        <f t="shared" si="25"/>
        <v>5</v>
      </c>
      <c r="B1647" s="129" t="s">
        <v>4276</v>
      </c>
      <c r="C1647" s="131" t="s">
        <v>4277</v>
      </c>
    </row>
    <row r="1648" spans="1:3" hidden="1" x14ac:dyDescent="0.25">
      <c r="A1648">
        <f t="shared" si="25"/>
        <v>7</v>
      </c>
      <c r="B1648" s="120" t="s">
        <v>4278</v>
      </c>
      <c r="C1648" s="132" t="s">
        <v>1728</v>
      </c>
    </row>
    <row r="1649" spans="1:3" x14ac:dyDescent="0.25">
      <c r="A1649">
        <f t="shared" si="25"/>
        <v>8</v>
      </c>
      <c r="B1649" s="120" t="s">
        <v>1727</v>
      </c>
      <c r="C1649" s="121" t="s">
        <v>1728</v>
      </c>
    </row>
    <row r="1650" spans="1:3" ht="28.5" hidden="1" x14ac:dyDescent="0.25">
      <c r="A1650">
        <f t="shared" si="25"/>
        <v>7</v>
      </c>
      <c r="B1650" s="120" t="s">
        <v>4279</v>
      </c>
      <c r="C1650" s="132" t="s">
        <v>1730</v>
      </c>
    </row>
    <row r="1651" spans="1:3" x14ac:dyDescent="0.25">
      <c r="A1651">
        <f t="shared" si="25"/>
        <v>8</v>
      </c>
      <c r="B1651" s="120" t="s">
        <v>1729</v>
      </c>
      <c r="C1651" s="121" t="s">
        <v>1730</v>
      </c>
    </row>
    <row r="1652" spans="1:3" hidden="1" x14ac:dyDescent="0.25">
      <c r="A1652">
        <f t="shared" si="25"/>
        <v>5</v>
      </c>
      <c r="B1652" s="129" t="s">
        <v>4280</v>
      </c>
      <c r="C1652" s="131" t="s">
        <v>4281</v>
      </c>
    </row>
    <row r="1653" spans="1:3" hidden="1" x14ac:dyDescent="0.25">
      <c r="A1653">
        <f t="shared" si="25"/>
        <v>7</v>
      </c>
      <c r="B1653" s="120" t="s">
        <v>4282</v>
      </c>
      <c r="C1653" s="132" t="s">
        <v>1732</v>
      </c>
    </row>
    <row r="1654" spans="1:3" x14ac:dyDescent="0.25">
      <c r="A1654">
        <f t="shared" si="25"/>
        <v>8</v>
      </c>
      <c r="B1654" s="120" t="s">
        <v>1731</v>
      </c>
      <c r="C1654" s="121" t="s">
        <v>1732</v>
      </c>
    </row>
    <row r="1655" spans="1:3" hidden="1" x14ac:dyDescent="0.25">
      <c r="A1655">
        <f t="shared" si="25"/>
        <v>7</v>
      </c>
      <c r="B1655" s="120" t="s">
        <v>4283</v>
      </c>
      <c r="C1655" s="132" t="s">
        <v>1734</v>
      </c>
    </row>
    <row r="1656" spans="1:3" x14ac:dyDescent="0.25">
      <c r="A1656">
        <f t="shared" si="25"/>
        <v>8</v>
      </c>
      <c r="B1656" s="120" t="s">
        <v>1733</v>
      </c>
      <c r="C1656" s="121" t="s">
        <v>1734</v>
      </c>
    </row>
    <row r="1657" spans="1:3" hidden="1" x14ac:dyDescent="0.25">
      <c r="A1657">
        <f t="shared" si="25"/>
        <v>5</v>
      </c>
      <c r="B1657" s="129" t="s">
        <v>4284</v>
      </c>
      <c r="C1657" s="131" t="s">
        <v>4285</v>
      </c>
    </row>
    <row r="1658" spans="1:3" hidden="1" x14ac:dyDescent="0.25">
      <c r="A1658">
        <f t="shared" si="25"/>
        <v>7</v>
      </c>
      <c r="B1658" s="120" t="s">
        <v>4286</v>
      </c>
      <c r="C1658" s="132" t="s">
        <v>1736</v>
      </c>
    </row>
    <row r="1659" spans="1:3" x14ac:dyDescent="0.25">
      <c r="A1659">
        <f t="shared" si="25"/>
        <v>8</v>
      </c>
      <c r="B1659" s="120" t="s">
        <v>1735</v>
      </c>
      <c r="C1659" s="121" t="s">
        <v>1736</v>
      </c>
    </row>
    <row r="1660" spans="1:3" ht="25.5" hidden="1" x14ac:dyDescent="0.25">
      <c r="A1660">
        <f t="shared" si="25"/>
        <v>5</v>
      </c>
      <c r="B1660" s="129" t="s">
        <v>4287</v>
      </c>
      <c r="C1660" s="131" t="s">
        <v>1738</v>
      </c>
    </row>
    <row r="1661" spans="1:3" ht="28.5" hidden="1" x14ac:dyDescent="0.25">
      <c r="A1661">
        <f t="shared" si="25"/>
        <v>7</v>
      </c>
      <c r="B1661" s="120" t="s">
        <v>4288</v>
      </c>
      <c r="C1661" s="132" t="s">
        <v>1738</v>
      </c>
    </row>
    <row r="1662" spans="1:3" x14ac:dyDescent="0.25">
      <c r="A1662">
        <f t="shared" si="25"/>
        <v>8</v>
      </c>
      <c r="B1662" s="120" t="s">
        <v>1737</v>
      </c>
      <c r="C1662" s="121" t="s">
        <v>1738</v>
      </c>
    </row>
    <row r="1663" spans="1:3" hidden="1" x14ac:dyDescent="0.25">
      <c r="A1663">
        <f t="shared" si="25"/>
        <v>5</v>
      </c>
      <c r="B1663" s="129" t="s">
        <v>4289</v>
      </c>
      <c r="C1663" s="131" t="s">
        <v>4290</v>
      </c>
    </row>
    <row r="1664" spans="1:3" hidden="1" x14ac:dyDescent="0.25">
      <c r="A1664">
        <f t="shared" si="25"/>
        <v>7</v>
      </c>
      <c r="B1664" s="120" t="s">
        <v>4291</v>
      </c>
      <c r="C1664" s="132" t="s">
        <v>4290</v>
      </c>
    </row>
    <row r="1665" spans="1:3" x14ac:dyDescent="0.25">
      <c r="A1665">
        <f t="shared" si="25"/>
        <v>8</v>
      </c>
      <c r="B1665" s="120" t="s">
        <v>1739</v>
      </c>
      <c r="C1665" s="121" t="s">
        <v>1740</v>
      </c>
    </row>
    <row r="1666" spans="1:3" x14ac:dyDescent="0.25">
      <c r="A1666">
        <f t="shared" ref="A1666:A1729" si="26">LEN(B1666)</f>
        <v>8</v>
      </c>
      <c r="B1666" s="120" t="s">
        <v>1741</v>
      </c>
      <c r="C1666" s="121" t="s">
        <v>1742</v>
      </c>
    </row>
    <row r="1667" spans="1:3" ht="25.5" hidden="1" x14ac:dyDescent="0.25">
      <c r="A1667">
        <f t="shared" si="26"/>
        <v>5</v>
      </c>
      <c r="B1667" s="129" t="s">
        <v>4292</v>
      </c>
      <c r="C1667" s="131" t="s">
        <v>4293</v>
      </c>
    </row>
    <row r="1668" spans="1:3" hidden="1" x14ac:dyDescent="0.25">
      <c r="A1668">
        <f t="shared" si="26"/>
        <v>7</v>
      </c>
      <c r="B1668" s="120" t="s">
        <v>4294</v>
      </c>
      <c r="C1668" s="132" t="s">
        <v>1744</v>
      </c>
    </row>
    <row r="1669" spans="1:3" x14ac:dyDescent="0.25">
      <c r="A1669">
        <f t="shared" si="26"/>
        <v>8</v>
      </c>
      <c r="B1669" s="120" t="s">
        <v>1743</v>
      </c>
      <c r="C1669" s="121" t="s">
        <v>1744</v>
      </c>
    </row>
    <row r="1670" spans="1:3" ht="28.5" hidden="1" x14ac:dyDescent="0.25">
      <c r="A1670">
        <f t="shared" si="26"/>
        <v>7</v>
      </c>
      <c r="B1670" s="120" t="s">
        <v>4295</v>
      </c>
      <c r="C1670" s="132" t="s">
        <v>1746</v>
      </c>
    </row>
    <row r="1671" spans="1:3" ht="30" x14ac:dyDescent="0.25">
      <c r="A1671">
        <f t="shared" si="26"/>
        <v>8</v>
      </c>
      <c r="B1671" s="120" t="s">
        <v>1745</v>
      </c>
      <c r="C1671" s="121" t="s">
        <v>1746</v>
      </c>
    </row>
    <row r="1672" spans="1:3" hidden="1" x14ac:dyDescent="0.25">
      <c r="A1672">
        <f t="shared" si="26"/>
        <v>7</v>
      </c>
      <c r="B1672" s="120" t="s">
        <v>4296</v>
      </c>
      <c r="C1672" s="132" t="s">
        <v>1748</v>
      </c>
    </row>
    <row r="1673" spans="1:3" x14ac:dyDescent="0.25">
      <c r="A1673">
        <f t="shared" si="26"/>
        <v>8</v>
      </c>
      <c r="B1673" s="120" t="s">
        <v>1747</v>
      </c>
      <c r="C1673" s="121" t="s">
        <v>1748</v>
      </c>
    </row>
    <row r="1674" spans="1:3" hidden="1" x14ac:dyDescent="0.25">
      <c r="A1674">
        <f t="shared" si="26"/>
        <v>7</v>
      </c>
      <c r="B1674" s="120" t="s">
        <v>4297</v>
      </c>
      <c r="C1674" s="132" t="s">
        <v>1750</v>
      </c>
    </row>
    <row r="1675" spans="1:3" x14ac:dyDescent="0.25">
      <c r="A1675">
        <f t="shared" si="26"/>
        <v>8</v>
      </c>
      <c r="B1675" s="120" t="s">
        <v>1749</v>
      </c>
      <c r="C1675" s="121" t="s">
        <v>1750</v>
      </c>
    </row>
    <row r="1676" spans="1:3" ht="25.5" hidden="1" x14ac:dyDescent="0.25">
      <c r="A1676">
        <f t="shared" si="26"/>
        <v>5</v>
      </c>
      <c r="B1676" s="129" t="s">
        <v>4298</v>
      </c>
      <c r="C1676" s="131" t="s">
        <v>4299</v>
      </c>
    </row>
    <row r="1677" spans="1:3" hidden="1" x14ac:dyDescent="0.25">
      <c r="A1677">
        <f t="shared" si="26"/>
        <v>7</v>
      </c>
      <c r="B1677" s="120" t="s">
        <v>4300</v>
      </c>
      <c r="C1677" s="132" t="s">
        <v>1752</v>
      </c>
    </row>
    <row r="1678" spans="1:3" x14ac:dyDescent="0.25">
      <c r="A1678">
        <f t="shared" si="26"/>
        <v>8</v>
      </c>
      <c r="B1678" s="120" t="s">
        <v>1751</v>
      </c>
      <c r="C1678" s="121" t="s">
        <v>1752</v>
      </c>
    </row>
    <row r="1679" spans="1:3" ht="28.5" hidden="1" x14ac:dyDescent="0.25">
      <c r="A1679">
        <f t="shared" si="26"/>
        <v>7</v>
      </c>
      <c r="B1679" s="120" t="s">
        <v>4301</v>
      </c>
      <c r="C1679" s="132" t="s">
        <v>1754</v>
      </c>
    </row>
    <row r="1680" spans="1:3" ht="30" x14ac:dyDescent="0.25">
      <c r="A1680">
        <f t="shared" si="26"/>
        <v>8</v>
      </c>
      <c r="B1680" s="120" t="s">
        <v>1753</v>
      </c>
      <c r="C1680" s="121" t="s">
        <v>1754</v>
      </c>
    </row>
    <row r="1681" spans="1:3" hidden="1" x14ac:dyDescent="0.25">
      <c r="A1681">
        <f t="shared" si="26"/>
        <v>4</v>
      </c>
      <c r="B1681" s="129" t="s">
        <v>4302</v>
      </c>
      <c r="C1681" s="130" t="s">
        <v>4303</v>
      </c>
    </row>
    <row r="1682" spans="1:3" hidden="1" x14ac:dyDescent="0.25">
      <c r="A1682">
        <f t="shared" si="26"/>
        <v>5</v>
      </c>
      <c r="B1682" s="129" t="s">
        <v>4304</v>
      </c>
      <c r="C1682" s="131" t="s">
        <v>4305</v>
      </c>
    </row>
    <row r="1683" spans="1:3" hidden="1" x14ac:dyDescent="0.25">
      <c r="A1683">
        <f t="shared" si="26"/>
        <v>7</v>
      </c>
      <c r="B1683" s="120" t="s">
        <v>4306</v>
      </c>
      <c r="C1683" s="132" t="s">
        <v>1756</v>
      </c>
    </row>
    <row r="1684" spans="1:3" x14ac:dyDescent="0.25">
      <c r="A1684">
        <f t="shared" si="26"/>
        <v>8</v>
      </c>
      <c r="B1684" s="120" t="s">
        <v>1755</v>
      </c>
      <c r="C1684" s="121" t="s">
        <v>1756</v>
      </c>
    </row>
    <row r="1685" spans="1:3" hidden="1" x14ac:dyDescent="0.25">
      <c r="A1685">
        <f t="shared" si="26"/>
        <v>7</v>
      </c>
      <c r="B1685" s="120" t="s">
        <v>4307</v>
      </c>
      <c r="C1685" s="132" t="s">
        <v>1758</v>
      </c>
    </row>
    <row r="1686" spans="1:3" x14ac:dyDescent="0.25">
      <c r="A1686">
        <f t="shared" si="26"/>
        <v>8</v>
      </c>
      <c r="B1686" s="120" t="s">
        <v>1757</v>
      </c>
      <c r="C1686" s="121" t="s">
        <v>1758</v>
      </c>
    </row>
    <row r="1687" spans="1:3" hidden="1" x14ac:dyDescent="0.25">
      <c r="A1687">
        <f t="shared" si="26"/>
        <v>7</v>
      </c>
      <c r="B1687" s="120" t="s">
        <v>4308</v>
      </c>
      <c r="C1687" s="132" t="s">
        <v>1760</v>
      </c>
    </row>
    <row r="1688" spans="1:3" x14ac:dyDescent="0.25">
      <c r="A1688">
        <f t="shared" si="26"/>
        <v>8</v>
      </c>
      <c r="B1688" s="120" t="s">
        <v>1759</v>
      </c>
      <c r="C1688" s="121" t="s">
        <v>1760</v>
      </c>
    </row>
    <row r="1689" spans="1:3" hidden="1" x14ac:dyDescent="0.25">
      <c r="A1689">
        <f t="shared" si="26"/>
        <v>5</v>
      </c>
      <c r="B1689" s="129" t="s">
        <v>4309</v>
      </c>
      <c r="C1689" s="131" t="s">
        <v>4310</v>
      </c>
    </row>
    <row r="1690" spans="1:3" hidden="1" x14ac:dyDescent="0.25">
      <c r="A1690">
        <f t="shared" si="26"/>
        <v>7</v>
      </c>
      <c r="B1690" s="120" t="s">
        <v>4311</v>
      </c>
      <c r="C1690" s="132" t="s">
        <v>1762</v>
      </c>
    </row>
    <row r="1691" spans="1:3" x14ac:dyDescent="0.25">
      <c r="A1691">
        <f t="shared" si="26"/>
        <v>8</v>
      </c>
      <c r="B1691" s="120" t="s">
        <v>1761</v>
      </c>
      <c r="C1691" s="121" t="s">
        <v>1762</v>
      </c>
    </row>
    <row r="1692" spans="1:3" hidden="1" x14ac:dyDescent="0.25">
      <c r="A1692">
        <f t="shared" si="26"/>
        <v>7</v>
      </c>
      <c r="B1692" s="120" t="s">
        <v>4312</v>
      </c>
      <c r="C1692" s="132" t="s">
        <v>1764</v>
      </c>
    </row>
    <row r="1693" spans="1:3" x14ac:dyDescent="0.25">
      <c r="A1693">
        <f t="shared" si="26"/>
        <v>8</v>
      </c>
      <c r="B1693" s="120" t="s">
        <v>1763</v>
      </c>
      <c r="C1693" s="121" t="s">
        <v>1764</v>
      </c>
    </row>
    <row r="1694" spans="1:3" hidden="1" x14ac:dyDescent="0.25">
      <c r="A1694">
        <f t="shared" si="26"/>
        <v>7</v>
      </c>
      <c r="B1694" s="120" t="s">
        <v>4313</v>
      </c>
      <c r="C1694" s="132" t="s">
        <v>1766</v>
      </c>
    </row>
    <row r="1695" spans="1:3" x14ac:dyDescent="0.25">
      <c r="A1695">
        <f t="shared" si="26"/>
        <v>8</v>
      </c>
      <c r="B1695" s="120" t="s">
        <v>1765</v>
      </c>
      <c r="C1695" s="121" t="s">
        <v>1766</v>
      </c>
    </row>
    <row r="1696" spans="1:3" hidden="1" x14ac:dyDescent="0.25">
      <c r="A1696">
        <f t="shared" si="26"/>
        <v>7</v>
      </c>
      <c r="B1696" s="120" t="s">
        <v>4314</v>
      </c>
      <c r="C1696" s="132" t="s">
        <v>1768</v>
      </c>
    </row>
    <row r="1697" spans="1:3" x14ac:dyDescent="0.25">
      <c r="A1697">
        <f t="shared" si="26"/>
        <v>8</v>
      </c>
      <c r="B1697" s="120" t="s">
        <v>1767</v>
      </c>
      <c r="C1697" s="121" t="s">
        <v>1768</v>
      </c>
    </row>
    <row r="1698" spans="1:3" ht="25.5" hidden="1" x14ac:dyDescent="0.25">
      <c r="A1698">
        <f t="shared" si="26"/>
        <v>5</v>
      </c>
      <c r="B1698" s="129" t="s">
        <v>4315</v>
      </c>
      <c r="C1698" s="131" t="s">
        <v>4316</v>
      </c>
    </row>
    <row r="1699" spans="1:3" ht="28.5" hidden="1" x14ac:dyDescent="0.25">
      <c r="A1699">
        <f t="shared" si="26"/>
        <v>7</v>
      </c>
      <c r="B1699" s="120" t="s">
        <v>4317</v>
      </c>
      <c r="C1699" s="132" t="s">
        <v>1770</v>
      </c>
    </row>
    <row r="1700" spans="1:3" x14ac:dyDescent="0.25">
      <c r="A1700">
        <f t="shared" si="26"/>
        <v>8</v>
      </c>
      <c r="B1700" s="120" t="s">
        <v>1769</v>
      </c>
      <c r="C1700" s="121" t="s">
        <v>1770</v>
      </c>
    </row>
    <row r="1701" spans="1:3" ht="28.5" hidden="1" x14ac:dyDescent="0.25">
      <c r="A1701">
        <f t="shared" si="26"/>
        <v>7</v>
      </c>
      <c r="B1701" s="120" t="s">
        <v>4318</v>
      </c>
      <c r="C1701" s="132" t="s">
        <v>1772</v>
      </c>
    </row>
    <row r="1702" spans="1:3" x14ac:dyDescent="0.25">
      <c r="A1702">
        <f t="shared" si="26"/>
        <v>8</v>
      </c>
      <c r="B1702" s="120" t="s">
        <v>1771</v>
      </c>
      <c r="C1702" s="121" t="s">
        <v>1772</v>
      </c>
    </row>
    <row r="1703" spans="1:3" hidden="1" x14ac:dyDescent="0.25">
      <c r="A1703">
        <f t="shared" si="26"/>
        <v>7</v>
      </c>
      <c r="B1703" s="120" t="s">
        <v>4319</v>
      </c>
      <c r="C1703" s="132" t="s">
        <v>1774</v>
      </c>
    </row>
    <row r="1704" spans="1:3" x14ac:dyDescent="0.25">
      <c r="A1704">
        <f t="shared" si="26"/>
        <v>8</v>
      </c>
      <c r="B1704" s="120" t="s">
        <v>1773</v>
      </c>
      <c r="C1704" s="121" t="s">
        <v>1774</v>
      </c>
    </row>
    <row r="1705" spans="1:3" ht="25.5" hidden="1" x14ac:dyDescent="0.25">
      <c r="A1705">
        <f t="shared" si="26"/>
        <v>5</v>
      </c>
      <c r="B1705" s="129" t="s">
        <v>4320</v>
      </c>
      <c r="C1705" s="131" t="s">
        <v>4321</v>
      </c>
    </row>
    <row r="1706" spans="1:3" hidden="1" x14ac:dyDescent="0.25">
      <c r="A1706">
        <f t="shared" si="26"/>
        <v>7</v>
      </c>
      <c r="B1706" s="120" t="s">
        <v>4322</v>
      </c>
      <c r="C1706" s="132" t="s">
        <v>1776</v>
      </c>
    </row>
    <row r="1707" spans="1:3" x14ac:dyDescent="0.25">
      <c r="A1707">
        <f t="shared" si="26"/>
        <v>8</v>
      </c>
      <c r="B1707" s="120" t="s">
        <v>1775</v>
      </c>
      <c r="C1707" s="121" t="s">
        <v>1776</v>
      </c>
    </row>
    <row r="1708" spans="1:3" hidden="1" x14ac:dyDescent="0.25">
      <c r="A1708">
        <f t="shared" si="26"/>
        <v>7</v>
      </c>
      <c r="B1708" s="120" t="s">
        <v>4323</v>
      </c>
      <c r="C1708" s="132" t="s">
        <v>1778</v>
      </c>
    </row>
    <row r="1709" spans="1:3" x14ac:dyDescent="0.25">
      <c r="A1709">
        <f t="shared" si="26"/>
        <v>8</v>
      </c>
      <c r="B1709" s="120" t="s">
        <v>1777</v>
      </c>
      <c r="C1709" s="121" t="s">
        <v>1778</v>
      </c>
    </row>
    <row r="1710" spans="1:3" hidden="1" x14ac:dyDescent="0.25">
      <c r="A1710">
        <f t="shared" si="26"/>
        <v>7</v>
      </c>
      <c r="B1710" s="120" t="s">
        <v>4324</v>
      </c>
      <c r="C1710" s="132" t="s">
        <v>1780</v>
      </c>
    </row>
    <row r="1711" spans="1:3" x14ac:dyDescent="0.25">
      <c r="A1711">
        <f t="shared" si="26"/>
        <v>8</v>
      </c>
      <c r="B1711" s="120" t="s">
        <v>1779</v>
      </c>
      <c r="C1711" s="121" t="s">
        <v>1780</v>
      </c>
    </row>
    <row r="1712" spans="1:3" hidden="1" x14ac:dyDescent="0.25">
      <c r="A1712">
        <f t="shared" si="26"/>
        <v>7</v>
      </c>
      <c r="B1712" s="120" t="s">
        <v>4325</v>
      </c>
      <c r="C1712" s="132" t="s">
        <v>1782</v>
      </c>
    </row>
    <row r="1713" spans="1:3" x14ac:dyDescent="0.25">
      <c r="A1713">
        <f t="shared" si="26"/>
        <v>8</v>
      </c>
      <c r="B1713" s="120" t="s">
        <v>1781</v>
      </c>
      <c r="C1713" s="121" t="s">
        <v>1782</v>
      </c>
    </row>
    <row r="1714" spans="1:3" hidden="1" x14ac:dyDescent="0.25">
      <c r="A1714">
        <f t="shared" si="26"/>
        <v>5</v>
      </c>
      <c r="B1714" s="129" t="s">
        <v>4326</v>
      </c>
      <c r="C1714" s="131" t="s">
        <v>1784</v>
      </c>
    </row>
    <row r="1715" spans="1:3" hidden="1" x14ac:dyDescent="0.25">
      <c r="A1715">
        <f t="shared" si="26"/>
        <v>7</v>
      </c>
      <c r="B1715" s="120" t="s">
        <v>4327</v>
      </c>
      <c r="C1715" s="132" t="s">
        <v>1784</v>
      </c>
    </row>
    <row r="1716" spans="1:3" x14ac:dyDescent="0.25">
      <c r="A1716">
        <f t="shared" si="26"/>
        <v>8</v>
      </c>
      <c r="B1716" s="120" t="s">
        <v>1783</v>
      </c>
      <c r="C1716" s="121" t="s">
        <v>1784</v>
      </c>
    </row>
    <row r="1717" spans="1:3" hidden="1" x14ac:dyDescent="0.25">
      <c r="A1717">
        <f t="shared" si="26"/>
        <v>5</v>
      </c>
      <c r="B1717" s="129" t="s">
        <v>4328</v>
      </c>
      <c r="C1717" s="131" t="s">
        <v>4329</v>
      </c>
    </row>
    <row r="1718" spans="1:3" hidden="1" x14ac:dyDescent="0.25">
      <c r="A1718">
        <f t="shared" si="26"/>
        <v>7</v>
      </c>
      <c r="B1718" s="120" t="s">
        <v>4330</v>
      </c>
      <c r="C1718" s="132" t="s">
        <v>1786</v>
      </c>
    </row>
    <row r="1719" spans="1:3" x14ac:dyDescent="0.25">
      <c r="A1719">
        <f t="shared" si="26"/>
        <v>8</v>
      </c>
      <c r="B1719" s="120" t="s">
        <v>1785</v>
      </c>
      <c r="C1719" s="121" t="s">
        <v>1786</v>
      </c>
    </row>
    <row r="1720" spans="1:3" hidden="1" x14ac:dyDescent="0.25">
      <c r="A1720">
        <f t="shared" si="26"/>
        <v>7</v>
      </c>
      <c r="B1720" s="120" t="s">
        <v>4331</v>
      </c>
      <c r="C1720" s="132" t="s">
        <v>1788</v>
      </c>
    </row>
    <row r="1721" spans="1:3" x14ac:dyDescent="0.25">
      <c r="A1721">
        <f t="shared" si="26"/>
        <v>8</v>
      </c>
      <c r="B1721" s="120" t="s">
        <v>1787</v>
      </c>
      <c r="C1721" s="121" t="s">
        <v>1788</v>
      </c>
    </row>
    <row r="1722" spans="1:3" hidden="1" x14ac:dyDescent="0.25">
      <c r="A1722">
        <f t="shared" si="26"/>
        <v>7</v>
      </c>
      <c r="B1722" s="120" t="s">
        <v>4332</v>
      </c>
      <c r="C1722" s="132" t="s">
        <v>1790</v>
      </c>
    </row>
    <row r="1723" spans="1:3" x14ac:dyDescent="0.25">
      <c r="A1723">
        <f t="shared" si="26"/>
        <v>8</v>
      </c>
      <c r="B1723" s="120" t="s">
        <v>1789</v>
      </c>
      <c r="C1723" s="121" t="s">
        <v>1790</v>
      </c>
    </row>
    <row r="1724" spans="1:3" hidden="1" x14ac:dyDescent="0.25">
      <c r="A1724">
        <f t="shared" si="26"/>
        <v>5</v>
      </c>
      <c r="B1724" s="129" t="s">
        <v>4333</v>
      </c>
      <c r="C1724" s="131" t="s">
        <v>4334</v>
      </c>
    </row>
    <row r="1725" spans="1:3" hidden="1" x14ac:dyDescent="0.25">
      <c r="A1725">
        <f t="shared" si="26"/>
        <v>7</v>
      </c>
      <c r="B1725" s="120" t="s">
        <v>4335</v>
      </c>
      <c r="C1725" s="132" t="s">
        <v>1792</v>
      </c>
    </row>
    <row r="1726" spans="1:3" x14ac:dyDescent="0.25">
      <c r="A1726">
        <f t="shared" si="26"/>
        <v>8</v>
      </c>
      <c r="B1726" s="120" t="s">
        <v>1791</v>
      </c>
      <c r="C1726" s="121" t="s">
        <v>1792</v>
      </c>
    </row>
    <row r="1727" spans="1:3" hidden="1" x14ac:dyDescent="0.25">
      <c r="A1727">
        <f t="shared" si="26"/>
        <v>7</v>
      </c>
      <c r="B1727" s="120" t="s">
        <v>4336</v>
      </c>
      <c r="C1727" s="132" t="s">
        <v>1794</v>
      </c>
    </row>
    <row r="1728" spans="1:3" x14ac:dyDescent="0.25">
      <c r="A1728">
        <f t="shared" si="26"/>
        <v>8</v>
      </c>
      <c r="B1728" s="120" t="s">
        <v>1793</v>
      </c>
      <c r="C1728" s="121" t="s">
        <v>1794</v>
      </c>
    </row>
    <row r="1729" spans="1:3" ht="28.5" hidden="1" x14ac:dyDescent="0.25">
      <c r="A1729">
        <f t="shared" si="26"/>
        <v>7</v>
      </c>
      <c r="B1729" s="120" t="s">
        <v>4337</v>
      </c>
      <c r="C1729" s="132" t="s">
        <v>1796</v>
      </c>
    </row>
    <row r="1730" spans="1:3" ht="30" x14ac:dyDescent="0.25">
      <c r="A1730">
        <f t="shared" ref="A1730:A1793" si="27">LEN(B1730)</f>
        <v>8</v>
      </c>
      <c r="B1730" s="120" t="s">
        <v>1795</v>
      </c>
      <c r="C1730" s="121" t="s">
        <v>1796</v>
      </c>
    </row>
    <row r="1731" spans="1:3" hidden="1" x14ac:dyDescent="0.25">
      <c r="A1731">
        <f t="shared" si="27"/>
        <v>5</v>
      </c>
      <c r="B1731" s="129" t="s">
        <v>4338</v>
      </c>
      <c r="C1731" s="131" t="s">
        <v>1798</v>
      </c>
    </row>
    <row r="1732" spans="1:3" hidden="1" x14ac:dyDescent="0.25">
      <c r="A1732">
        <f t="shared" si="27"/>
        <v>7</v>
      </c>
      <c r="B1732" s="120" t="s">
        <v>4339</v>
      </c>
      <c r="C1732" s="132" t="s">
        <v>1798</v>
      </c>
    </row>
    <row r="1733" spans="1:3" x14ac:dyDescent="0.25">
      <c r="A1733">
        <f t="shared" si="27"/>
        <v>8</v>
      </c>
      <c r="B1733" s="120" t="s">
        <v>1797</v>
      </c>
      <c r="C1733" s="121" t="s">
        <v>1798</v>
      </c>
    </row>
    <row r="1734" spans="1:3" hidden="1" x14ac:dyDescent="0.25">
      <c r="A1734">
        <f t="shared" si="27"/>
        <v>5</v>
      </c>
      <c r="B1734" s="129" t="s">
        <v>4340</v>
      </c>
      <c r="C1734" s="131" t="s">
        <v>4341</v>
      </c>
    </row>
    <row r="1735" spans="1:3" hidden="1" x14ac:dyDescent="0.25">
      <c r="A1735">
        <f t="shared" si="27"/>
        <v>7</v>
      </c>
      <c r="B1735" s="120" t="s">
        <v>4342</v>
      </c>
      <c r="C1735" s="132" t="s">
        <v>1800</v>
      </c>
    </row>
    <row r="1736" spans="1:3" x14ac:dyDescent="0.25">
      <c r="A1736">
        <f t="shared" si="27"/>
        <v>8</v>
      </c>
      <c r="B1736" s="120" t="s">
        <v>1799</v>
      </c>
      <c r="C1736" s="121" t="s">
        <v>1800</v>
      </c>
    </row>
    <row r="1737" spans="1:3" hidden="1" x14ac:dyDescent="0.25">
      <c r="A1737">
        <f t="shared" si="27"/>
        <v>7</v>
      </c>
      <c r="B1737" s="120" t="s">
        <v>4343</v>
      </c>
      <c r="C1737" s="132" t="s">
        <v>1802</v>
      </c>
    </row>
    <row r="1738" spans="1:3" x14ac:dyDescent="0.25">
      <c r="A1738">
        <f t="shared" si="27"/>
        <v>8</v>
      </c>
      <c r="B1738" s="120" t="s">
        <v>1801</v>
      </c>
      <c r="C1738" s="121" t="s">
        <v>1802</v>
      </c>
    </row>
    <row r="1739" spans="1:3" hidden="1" x14ac:dyDescent="0.25">
      <c r="A1739">
        <f t="shared" si="27"/>
        <v>7</v>
      </c>
      <c r="B1739" s="120" t="s">
        <v>4344</v>
      </c>
      <c r="C1739" s="132" t="s">
        <v>1804</v>
      </c>
    </row>
    <row r="1740" spans="1:3" x14ac:dyDescent="0.25">
      <c r="A1740">
        <f t="shared" si="27"/>
        <v>8</v>
      </c>
      <c r="B1740" s="120" t="s">
        <v>1803</v>
      </c>
      <c r="C1740" s="121" t="s">
        <v>1804</v>
      </c>
    </row>
    <row r="1741" spans="1:3" hidden="1" x14ac:dyDescent="0.25">
      <c r="A1741">
        <f t="shared" si="27"/>
        <v>7</v>
      </c>
      <c r="B1741" s="120" t="s">
        <v>4345</v>
      </c>
      <c r="C1741" s="132" t="s">
        <v>1806</v>
      </c>
    </row>
    <row r="1742" spans="1:3" x14ac:dyDescent="0.25">
      <c r="A1742">
        <f t="shared" si="27"/>
        <v>8</v>
      </c>
      <c r="B1742" s="120" t="s">
        <v>1805</v>
      </c>
      <c r="C1742" s="121" t="s">
        <v>1806</v>
      </c>
    </row>
    <row r="1743" spans="1:3" ht="28.5" hidden="1" x14ac:dyDescent="0.25">
      <c r="A1743">
        <f t="shared" si="27"/>
        <v>7</v>
      </c>
      <c r="B1743" s="120" t="s">
        <v>4346</v>
      </c>
      <c r="C1743" s="132" t="s">
        <v>1808</v>
      </c>
    </row>
    <row r="1744" spans="1:3" x14ac:dyDescent="0.25">
      <c r="A1744">
        <f t="shared" si="27"/>
        <v>8</v>
      </c>
      <c r="B1744" s="120" t="s">
        <v>1807</v>
      </c>
      <c r="C1744" s="121" t="s">
        <v>1808</v>
      </c>
    </row>
    <row r="1745" spans="1:3" hidden="1" x14ac:dyDescent="0.25">
      <c r="A1745">
        <f t="shared" si="27"/>
        <v>7</v>
      </c>
      <c r="B1745" s="120" t="s">
        <v>4347</v>
      </c>
      <c r="C1745" s="132" t="s">
        <v>1810</v>
      </c>
    </row>
    <row r="1746" spans="1:3" x14ac:dyDescent="0.25">
      <c r="A1746">
        <f t="shared" si="27"/>
        <v>8</v>
      </c>
      <c r="B1746" s="120" t="s">
        <v>1809</v>
      </c>
      <c r="C1746" s="121" t="s">
        <v>1810</v>
      </c>
    </row>
    <row r="1747" spans="1:3" hidden="1" x14ac:dyDescent="0.25">
      <c r="A1747">
        <f t="shared" si="27"/>
        <v>4</v>
      </c>
      <c r="B1747" s="129" t="s">
        <v>4348</v>
      </c>
      <c r="C1747" s="130" t="s">
        <v>4349</v>
      </c>
    </row>
    <row r="1748" spans="1:3" ht="25.5" hidden="1" x14ac:dyDescent="0.25">
      <c r="A1748">
        <f t="shared" si="27"/>
        <v>5</v>
      </c>
      <c r="B1748" s="129" t="s">
        <v>4350</v>
      </c>
      <c r="C1748" s="131" t="s">
        <v>1812</v>
      </c>
    </row>
    <row r="1749" spans="1:3" ht="28.5" hidden="1" x14ac:dyDescent="0.25">
      <c r="A1749">
        <f t="shared" si="27"/>
        <v>7</v>
      </c>
      <c r="B1749" s="120" t="s">
        <v>4351</v>
      </c>
      <c r="C1749" s="132" t="s">
        <v>1812</v>
      </c>
    </row>
    <row r="1750" spans="1:3" ht="30" x14ac:dyDescent="0.25">
      <c r="A1750">
        <f t="shared" si="27"/>
        <v>8</v>
      </c>
      <c r="B1750" s="120" t="s">
        <v>1811</v>
      </c>
      <c r="C1750" s="121" t="s">
        <v>1812</v>
      </c>
    </row>
    <row r="1751" spans="1:3" ht="25.5" hidden="1" x14ac:dyDescent="0.25">
      <c r="A1751">
        <f t="shared" si="27"/>
        <v>5</v>
      </c>
      <c r="B1751" s="129" t="s">
        <v>4352</v>
      </c>
      <c r="C1751" s="131" t="s">
        <v>4353</v>
      </c>
    </row>
    <row r="1752" spans="1:3" ht="28.5" hidden="1" x14ac:dyDescent="0.25">
      <c r="A1752">
        <f t="shared" si="27"/>
        <v>7</v>
      </c>
      <c r="B1752" s="120" t="s">
        <v>4354</v>
      </c>
      <c r="C1752" s="132" t="s">
        <v>4355</v>
      </c>
    </row>
    <row r="1753" spans="1:3" x14ac:dyDescent="0.25">
      <c r="A1753">
        <f t="shared" si="27"/>
        <v>8</v>
      </c>
      <c r="B1753" s="120" t="s">
        <v>1813</v>
      </c>
      <c r="C1753" s="121" t="s">
        <v>1814</v>
      </c>
    </row>
    <row r="1754" spans="1:3" x14ac:dyDescent="0.25">
      <c r="A1754">
        <f t="shared" si="27"/>
        <v>8</v>
      </c>
      <c r="B1754" s="120" t="s">
        <v>1815</v>
      </c>
      <c r="C1754" s="121" t="s">
        <v>1816</v>
      </c>
    </row>
    <row r="1755" spans="1:3" ht="30" x14ac:dyDescent="0.25">
      <c r="A1755">
        <f t="shared" si="27"/>
        <v>8</v>
      </c>
      <c r="B1755" s="120" t="s">
        <v>1817</v>
      </c>
      <c r="C1755" s="121" t="s">
        <v>1818</v>
      </c>
    </row>
    <row r="1756" spans="1:3" hidden="1" x14ac:dyDescent="0.25">
      <c r="A1756">
        <f t="shared" si="27"/>
        <v>4</v>
      </c>
      <c r="B1756" s="129" t="s">
        <v>4356</v>
      </c>
      <c r="C1756" s="130" t="s">
        <v>4357</v>
      </c>
    </row>
    <row r="1757" spans="1:3" hidden="1" x14ac:dyDescent="0.25">
      <c r="A1757">
        <f t="shared" si="27"/>
        <v>5</v>
      </c>
      <c r="B1757" s="129" t="s">
        <v>4358</v>
      </c>
      <c r="C1757" s="131" t="s">
        <v>4359</v>
      </c>
    </row>
    <row r="1758" spans="1:3" ht="28.5" hidden="1" x14ac:dyDescent="0.25">
      <c r="A1758">
        <f t="shared" si="27"/>
        <v>7</v>
      </c>
      <c r="B1758" s="120" t="s">
        <v>4360</v>
      </c>
      <c r="C1758" s="132" t="s">
        <v>1820</v>
      </c>
    </row>
    <row r="1759" spans="1:3" x14ac:dyDescent="0.25">
      <c r="A1759">
        <f t="shared" si="27"/>
        <v>8</v>
      </c>
      <c r="B1759" s="120" t="s">
        <v>1819</v>
      </c>
      <c r="C1759" s="121" t="s">
        <v>1820</v>
      </c>
    </row>
    <row r="1760" spans="1:3" hidden="1" x14ac:dyDescent="0.25">
      <c r="A1760">
        <f t="shared" si="27"/>
        <v>5</v>
      </c>
      <c r="B1760" s="129" t="s">
        <v>4361</v>
      </c>
      <c r="C1760" s="131" t="s">
        <v>4362</v>
      </c>
    </row>
    <row r="1761" spans="1:3" ht="28.5" hidden="1" x14ac:dyDescent="0.25">
      <c r="A1761">
        <f t="shared" si="27"/>
        <v>7</v>
      </c>
      <c r="B1761" s="120" t="s">
        <v>4363</v>
      </c>
      <c r="C1761" s="132" t="s">
        <v>1822</v>
      </c>
    </row>
    <row r="1762" spans="1:3" ht="30" x14ac:dyDescent="0.25">
      <c r="A1762">
        <f t="shared" si="27"/>
        <v>8</v>
      </c>
      <c r="B1762" s="120" t="s">
        <v>1821</v>
      </c>
      <c r="C1762" s="121" t="s">
        <v>1822</v>
      </c>
    </row>
    <row r="1763" spans="1:3" ht="25.5" hidden="1" x14ac:dyDescent="0.25">
      <c r="A1763">
        <f t="shared" si="27"/>
        <v>5</v>
      </c>
      <c r="B1763" s="129" t="s">
        <v>4364</v>
      </c>
      <c r="C1763" s="131" t="s">
        <v>4365</v>
      </c>
    </row>
    <row r="1764" spans="1:3" ht="28.5" hidden="1" x14ac:dyDescent="0.25">
      <c r="A1764">
        <f t="shared" si="27"/>
        <v>7</v>
      </c>
      <c r="B1764" s="120" t="s">
        <v>4366</v>
      </c>
      <c r="C1764" s="132" t="s">
        <v>1824</v>
      </c>
    </row>
    <row r="1765" spans="1:3" x14ac:dyDescent="0.25">
      <c r="A1765">
        <f t="shared" si="27"/>
        <v>8</v>
      </c>
      <c r="B1765" s="120" t="s">
        <v>1823</v>
      </c>
      <c r="C1765" s="121" t="s">
        <v>1824</v>
      </c>
    </row>
    <row r="1766" spans="1:3" ht="25.5" hidden="1" x14ac:dyDescent="0.25">
      <c r="A1766">
        <f t="shared" si="27"/>
        <v>5</v>
      </c>
      <c r="B1766" s="129" t="s">
        <v>4367</v>
      </c>
      <c r="C1766" s="131" t="s">
        <v>4368</v>
      </c>
    </row>
    <row r="1767" spans="1:3" ht="28.5" hidden="1" x14ac:dyDescent="0.25">
      <c r="A1767">
        <f t="shared" si="27"/>
        <v>7</v>
      </c>
      <c r="B1767" s="120" t="s">
        <v>4369</v>
      </c>
      <c r="C1767" s="132" t="s">
        <v>1826</v>
      </c>
    </row>
    <row r="1768" spans="1:3" ht="30" x14ac:dyDescent="0.25">
      <c r="A1768">
        <f t="shared" si="27"/>
        <v>8</v>
      </c>
      <c r="B1768" s="120" t="s">
        <v>1825</v>
      </c>
      <c r="C1768" s="121" t="s">
        <v>1826</v>
      </c>
    </row>
    <row r="1769" spans="1:3" hidden="1" x14ac:dyDescent="0.25">
      <c r="A1769">
        <f t="shared" si="27"/>
        <v>5</v>
      </c>
      <c r="B1769" s="129" t="s">
        <v>4370</v>
      </c>
      <c r="C1769" s="131" t="s">
        <v>1828</v>
      </c>
    </row>
    <row r="1770" spans="1:3" hidden="1" x14ac:dyDescent="0.25">
      <c r="A1770">
        <f t="shared" si="27"/>
        <v>7</v>
      </c>
      <c r="B1770" s="120" t="s">
        <v>4371</v>
      </c>
      <c r="C1770" s="132" t="s">
        <v>1828</v>
      </c>
    </row>
    <row r="1771" spans="1:3" x14ac:dyDescent="0.25">
      <c r="A1771">
        <f t="shared" si="27"/>
        <v>8</v>
      </c>
      <c r="B1771" s="120" t="s">
        <v>1827</v>
      </c>
      <c r="C1771" s="121" t="s">
        <v>1828</v>
      </c>
    </row>
    <row r="1772" spans="1:3" hidden="1" x14ac:dyDescent="0.25">
      <c r="A1772">
        <f t="shared" si="27"/>
        <v>5</v>
      </c>
      <c r="B1772" s="129" t="s">
        <v>4372</v>
      </c>
      <c r="C1772" s="131" t="s">
        <v>1830</v>
      </c>
    </row>
    <row r="1773" spans="1:3" hidden="1" x14ac:dyDescent="0.25">
      <c r="A1773">
        <f t="shared" si="27"/>
        <v>7</v>
      </c>
      <c r="B1773" s="120" t="s">
        <v>4373</v>
      </c>
      <c r="C1773" s="132" t="s">
        <v>1830</v>
      </c>
    </row>
    <row r="1774" spans="1:3" x14ac:dyDescent="0.25">
      <c r="A1774">
        <f t="shared" si="27"/>
        <v>8</v>
      </c>
      <c r="B1774" s="120" t="s">
        <v>1829</v>
      </c>
      <c r="C1774" s="121" t="s">
        <v>1830</v>
      </c>
    </row>
    <row r="1775" spans="1:3" hidden="1" x14ac:dyDescent="0.25">
      <c r="A1775">
        <f t="shared" si="27"/>
        <v>5</v>
      </c>
      <c r="B1775" s="129" t="s">
        <v>4374</v>
      </c>
      <c r="C1775" s="131" t="s">
        <v>4375</v>
      </c>
    </row>
    <row r="1776" spans="1:3" hidden="1" x14ac:dyDescent="0.25">
      <c r="A1776">
        <f t="shared" si="27"/>
        <v>7</v>
      </c>
      <c r="B1776" s="120" t="s">
        <v>4376</v>
      </c>
      <c r="C1776" s="132" t="s">
        <v>4377</v>
      </c>
    </row>
    <row r="1777" spans="1:3" x14ac:dyDescent="0.25">
      <c r="A1777">
        <f t="shared" si="27"/>
        <v>8</v>
      </c>
      <c r="B1777" s="120" t="s">
        <v>1831</v>
      </c>
      <c r="C1777" s="121" t="s">
        <v>1832</v>
      </c>
    </row>
    <row r="1778" spans="1:3" x14ac:dyDescent="0.25">
      <c r="A1778">
        <f t="shared" si="27"/>
        <v>8</v>
      </c>
      <c r="B1778" s="120" t="s">
        <v>1833</v>
      </c>
      <c r="C1778" s="121" t="s">
        <v>1834</v>
      </c>
    </row>
    <row r="1779" spans="1:3" hidden="1" x14ac:dyDescent="0.25">
      <c r="A1779">
        <f t="shared" si="27"/>
        <v>7</v>
      </c>
      <c r="B1779" s="120" t="s">
        <v>4378</v>
      </c>
      <c r="C1779" s="132" t="s">
        <v>1836</v>
      </c>
    </row>
    <row r="1780" spans="1:3" x14ac:dyDescent="0.25">
      <c r="A1780">
        <f t="shared" si="27"/>
        <v>8</v>
      </c>
      <c r="B1780" s="120" t="s">
        <v>1835</v>
      </c>
      <c r="C1780" s="121" t="s">
        <v>1836</v>
      </c>
    </row>
    <row r="1781" spans="1:3" ht="28.5" hidden="1" x14ac:dyDescent="0.25">
      <c r="A1781">
        <f t="shared" si="27"/>
        <v>7</v>
      </c>
      <c r="B1781" s="120" t="s">
        <v>4379</v>
      </c>
      <c r="C1781" s="132" t="s">
        <v>1838</v>
      </c>
    </row>
    <row r="1782" spans="1:3" ht="30" x14ac:dyDescent="0.25">
      <c r="A1782">
        <f t="shared" si="27"/>
        <v>8</v>
      </c>
      <c r="B1782" s="120" t="s">
        <v>1837</v>
      </c>
      <c r="C1782" s="121" t="s">
        <v>1838</v>
      </c>
    </row>
    <row r="1783" spans="1:3" ht="28.5" hidden="1" x14ac:dyDescent="0.25">
      <c r="A1783">
        <f t="shared" si="27"/>
        <v>7</v>
      </c>
      <c r="B1783" s="120" t="s">
        <v>4380</v>
      </c>
      <c r="C1783" s="132" t="s">
        <v>4381</v>
      </c>
    </row>
    <row r="1784" spans="1:3" ht="30" x14ac:dyDescent="0.25">
      <c r="A1784">
        <f t="shared" si="27"/>
        <v>8</v>
      </c>
      <c r="B1784" s="120" t="s">
        <v>1839</v>
      </c>
      <c r="C1784" s="121" t="s">
        <v>1840</v>
      </c>
    </row>
    <row r="1785" spans="1:3" ht="30" x14ac:dyDescent="0.25">
      <c r="A1785">
        <f t="shared" si="27"/>
        <v>8</v>
      </c>
      <c r="B1785" s="120" t="s">
        <v>1841</v>
      </c>
      <c r="C1785" s="121" t="s">
        <v>1842</v>
      </c>
    </row>
    <row r="1786" spans="1:3" x14ac:dyDescent="0.25">
      <c r="A1786">
        <f t="shared" si="27"/>
        <v>8</v>
      </c>
      <c r="B1786" s="120" t="s">
        <v>1843</v>
      </c>
      <c r="C1786" s="121" t="s">
        <v>1844</v>
      </c>
    </row>
    <row r="1787" spans="1:3" x14ac:dyDescent="0.25">
      <c r="A1787">
        <f t="shared" si="27"/>
        <v>8</v>
      </c>
      <c r="B1787" s="120" t="s">
        <v>1845</v>
      </c>
      <c r="C1787" s="121" t="s">
        <v>1846</v>
      </c>
    </row>
    <row r="1788" spans="1:3" ht="30" x14ac:dyDescent="0.25">
      <c r="A1788">
        <f t="shared" si="27"/>
        <v>8</v>
      </c>
      <c r="B1788" s="120" t="s">
        <v>1847</v>
      </c>
      <c r="C1788" s="121" t="s">
        <v>1848</v>
      </c>
    </row>
    <row r="1789" spans="1:3" hidden="1" x14ac:dyDescent="0.25">
      <c r="A1789">
        <f t="shared" si="27"/>
        <v>4</v>
      </c>
      <c r="B1789" s="129" t="s">
        <v>4382</v>
      </c>
      <c r="C1789" s="130" t="s">
        <v>4383</v>
      </c>
    </row>
    <row r="1790" spans="1:3" ht="25.5" hidden="1" x14ac:dyDescent="0.25">
      <c r="A1790">
        <f t="shared" si="27"/>
        <v>5</v>
      </c>
      <c r="B1790" s="129" t="s">
        <v>4384</v>
      </c>
      <c r="C1790" s="131" t="s">
        <v>4385</v>
      </c>
    </row>
    <row r="1791" spans="1:3" ht="28.5" hidden="1" x14ac:dyDescent="0.25">
      <c r="A1791">
        <f t="shared" si="27"/>
        <v>7</v>
      </c>
      <c r="B1791" s="120" t="s">
        <v>4386</v>
      </c>
      <c r="C1791" s="132" t="s">
        <v>1850</v>
      </c>
    </row>
    <row r="1792" spans="1:3" ht="30" x14ac:dyDescent="0.25">
      <c r="A1792">
        <f t="shared" si="27"/>
        <v>8</v>
      </c>
      <c r="B1792" s="120" t="s">
        <v>1849</v>
      </c>
      <c r="C1792" s="121" t="s">
        <v>1850</v>
      </c>
    </row>
    <row r="1793" spans="1:3" hidden="1" x14ac:dyDescent="0.25">
      <c r="A1793">
        <f t="shared" si="27"/>
        <v>5</v>
      </c>
      <c r="B1793" s="129" t="s">
        <v>4387</v>
      </c>
      <c r="C1793" s="131" t="s">
        <v>4388</v>
      </c>
    </row>
    <row r="1794" spans="1:3" ht="28.5" hidden="1" x14ac:dyDescent="0.25">
      <c r="A1794">
        <f t="shared" ref="A1794:A1857" si="28">LEN(B1794)</f>
        <v>7</v>
      </c>
      <c r="B1794" s="120" t="s">
        <v>4389</v>
      </c>
      <c r="C1794" s="132" t="s">
        <v>1852</v>
      </c>
    </row>
    <row r="1795" spans="1:3" ht="30" x14ac:dyDescent="0.25">
      <c r="A1795">
        <f t="shared" si="28"/>
        <v>8</v>
      </c>
      <c r="B1795" s="120" t="s">
        <v>1851</v>
      </c>
      <c r="C1795" s="121" t="s">
        <v>1852</v>
      </c>
    </row>
    <row r="1796" spans="1:3" hidden="1" x14ac:dyDescent="0.25">
      <c r="A1796">
        <f t="shared" si="28"/>
        <v>7</v>
      </c>
      <c r="B1796" s="120" t="s">
        <v>4390</v>
      </c>
      <c r="C1796" s="132" t="s">
        <v>1854</v>
      </c>
    </row>
    <row r="1797" spans="1:3" x14ac:dyDescent="0.25">
      <c r="A1797">
        <f t="shared" si="28"/>
        <v>8</v>
      </c>
      <c r="B1797" s="120" t="s">
        <v>1853</v>
      </c>
      <c r="C1797" s="121" t="s">
        <v>1854</v>
      </c>
    </row>
    <row r="1798" spans="1:3" ht="25.5" hidden="1" x14ac:dyDescent="0.25">
      <c r="A1798">
        <f t="shared" si="28"/>
        <v>5</v>
      </c>
      <c r="B1798" s="129" t="s">
        <v>4391</v>
      </c>
      <c r="C1798" s="131" t="s">
        <v>4392</v>
      </c>
    </row>
    <row r="1799" spans="1:3" hidden="1" x14ac:dyDescent="0.25">
      <c r="A1799">
        <f t="shared" si="28"/>
        <v>7</v>
      </c>
      <c r="B1799" s="120" t="s">
        <v>4393</v>
      </c>
      <c r="C1799" s="132" t="s">
        <v>1856</v>
      </c>
    </row>
    <row r="1800" spans="1:3" x14ac:dyDescent="0.25">
      <c r="A1800">
        <f t="shared" si="28"/>
        <v>8</v>
      </c>
      <c r="B1800" s="120" t="s">
        <v>1855</v>
      </c>
      <c r="C1800" s="121" t="s">
        <v>1856</v>
      </c>
    </row>
    <row r="1801" spans="1:3" ht="28.5" hidden="1" x14ac:dyDescent="0.25">
      <c r="A1801">
        <f t="shared" si="28"/>
        <v>7</v>
      </c>
      <c r="B1801" s="120" t="s">
        <v>4394</v>
      </c>
      <c r="C1801" s="132" t="s">
        <v>4395</v>
      </c>
    </row>
    <row r="1802" spans="1:3" x14ac:dyDescent="0.25">
      <c r="A1802">
        <f t="shared" si="28"/>
        <v>8</v>
      </c>
      <c r="B1802" s="120" t="s">
        <v>1857</v>
      </c>
      <c r="C1802" s="121" t="s">
        <v>1858</v>
      </c>
    </row>
    <row r="1803" spans="1:3" ht="30" x14ac:dyDescent="0.25">
      <c r="A1803">
        <f t="shared" si="28"/>
        <v>8</v>
      </c>
      <c r="B1803" s="120" t="s">
        <v>1859</v>
      </c>
      <c r="C1803" s="121" t="s">
        <v>1860</v>
      </c>
    </row>
    <row r="1804" spans="1:3" x14ac:dyDescent="0.25">
      <c r="A1804">
        <f t="shared" si="28"/>
        <v>8</v>
      </c>
      <c r="B1804" s="120" t="s">
        <v>1861</v>
      </c>
      <c r="C1804" s="121" t="s">
        <v>1862</v>
      </c>
    </row>
    <row r="1805" spans="1:3" x14ac:dyDescent="0.25">
      <c r="A1805">
        <f t="shared" si="28"/>
        <v>8</v>
      </c>
      <c r="B1805" s="120" t="s">
        <v>1863</v>
      </c>
      <c r="C1805" s="121" t="s">
        <v>1864</v>
      </c>
    </row>
    <row r="1806" spans="1:3" hidden="1" x14ac:dyDescent="0.25">
      <c r="A1806">
        <f t="shared" si="28"/>
        <v>7</v>
      </c>
      <c r="B1806" s="120" t="s">
        <v>4396</v>
      </c>
      <c r="C1806" s="132" t="s">
        <v>1866</v>
      </c>
    </row>
    <row r="1807" spans="1:3" x14ac:dyDescent="0.25">
      <c r="A1807">
        <f t="shared" si="28"/>
        <v>8</v>
      </c>
      <c r="B1807" s="120" t="s">
        <v>1865</v>
      </c>
      <c r="C1807" s="121" t="s">
        <v>1866</v>
      </c>
    </row>
    <row r="1808" spans="1:3" hidden="1" x14ac:dyDescent="0.25">
      <c r="A1808">
        <f t="shared" si="28"/>
        <v>7</v>
      </c>
      <c r="B1808" s="120" t="s">
        <v>4397</v>
      </c>
      <c r="C1808" s="132" t="s">
        <v>1868</v>
      </c>
    </row>
    <row r="1809" spans="1:3" x14ac:dyDescent="0.25">
      <c r="A1809">
        <f t="shared" si="28"/>
        <v>8</v>
      </c>
      <c r="B1809" s="120" t="s">
        <v>1867</v>
      </c>
      <c r="C1809" s="121" t="s">
        <v>1868</v>
      </c>
    </row>
    <row r="1810" spans="1:3" ht="25.5" hidden="1" x14ac:dyDescent="0.25">
      <c r="A1810">
        <f t="shared" si="28"/>
        <v>5</v>
      </c>
      <c r="B1810" s="129" t="s">
        <v>4398</v>
      </c>
      <c r="C1810" s="131" t="s">
        <v>4399</v>
      </c>
    </row>
    <row r="1811" spans="1:3" hidden="1" x14ac:dyDescent="0.25">
      <c r="A1811">
        <f t="shared" si="28"/>
        <v>7</v>
      </c>
      <c r="B1811" s="120" t="s">
        <v>4400</v>
      </c>
      <c r="C1811" s="132" t="s">
        <v>1870</v>
      </c>
    </row>
    <row r="1812" spans="1:3" x14ac:dyDescent="0.25">
      <c r="A1812">
        <f t="shared" si="28"/>
        <v>8</v>
      </c>
      <c r="B1812" s="120" t="s">
        <v>1869</v>
      </c>
      <c r="C1812" s="121" t="s">
        <v>1870</v>
      </c>
    </row>
    <row r="1813" spans="1:3" ht="28.5" hidden="1" x14ac:dyDescent="0.25">
      <c r="A1813">
        <f t="shared" si="28"/>
        <v>7</v>
      </c>
      <c r="B1813" s="120" t="s">
        <v>4401</v>
      </c>
      <c r="C1813" s="132" t="s">
        <v>1872</v>
      </c>
    </row>
    <row r="1814" spans="1:3" ht="30" x14ac:dyDescent="0.25">
      <c r="A1814">
        <f t="shared" si="28"/>
        <v>8</v>
      </c>
      <c r="B1814" s="120" t="s">
        <v>1871</v>
      </c>
      <c r="C1814" s="121" t="s">
        <v>1872</v>
      </c>
    </row>
    <row r="1815" spans="1:3" hidden="1" x14ac:dyDescent="0.25">
      <c r="A1815">
        <f t="shared" si="28"/>
        <v>5</v>
      </c>
      <c r="B1815" s="129" t="s">
        <v>4402</v>
      </c>
      <c r="C1815" s="131" t="s">
        <v>4403</v>
      </c>
    </row>
    <row r="1816" spans="1:3" hidden="1" x14ac:dyDescent="0.25">
      <c r="A1816">
        <f t="shared" si="28"/>
        <v>7</v>
      </c>
      <c r="B1816" s="120" t="s">
        <v>4404</v>
      </c>
      <c r="C1816" s="132" t="s">
        <v>4403</v>
      </c>
    </row>
    <row r="1817" spans="1:3" x14ac:dyDescent="0.25">
      <c r="A1817">
        <f t="shared" si="28"/>
        <v>8</v>
      </c>
      <c r="B1817" s="120" t="s">
        <v>1873</v>
      </c>
      <c r="C1817" s="121" t="s">
        <v>1874</v>
      </c>
    </row>
    <row r="1818" spans="1:3" x14ac:dyDescent="0.25">
      <c r="A1818">
        <f t="shared" si="28"/>
        <v>8</v>
      </c>
      <c r="B1818" s="120" t="s">
        <v>1875</v>
      </c>
      <c r="C1818" s="121" t="s">
        <v>1876</v>
      </c>
    </row>
    <row r="1819" spans="1:3" hidden="1" x14ac:dyDescent="0.25">
      <c r="A1819">
        <f t="shared" si="28"/>
        <v>5</v>
      </c>
      <c r="B1819" s="129" t="s">
        <v>4405</v>
      </c>
      <c r="C1819" s="131" t="s">
        <v>4406</v>
      </c>
    </row>
    <row r="1820" spans="1:3" hidden="1" x14ac:dyDescent="0.25">
      <c r="A1820">
        <f t="shared" si="28"/>
        <v>7</v>
      </c>
      <c r="B1820" s="120" t="s">
        <v>4407</v>
      </c>
      <c r="C1820" s="132" t="s">
        <v>1878</v>
      </c>
    </row>
    <row r="1821" spans="1:3" x14ac:dyDescent="0.25">
      <c r="A1821">
        <f t="shared" si="28"/>
        <v>8</v>
      </c>
      <c r="B1821" s="120" t="s">
        <v>1877</v>
      </c>
      <c r="C1821" s="121" t="s">
        <v>1878</v>
      </c>
    </row>
    <row r="1822" spans="1:3" ht="28.5" hidden="1" x14ac:dyDescent="0.25">
      <c r="A1822">
        <f t="shared" si="28"/>
        <v>7</v>
      </c>
      <c r="B1822" s="120" t="s">
        <v>4408</v>
      </c>
      <c r="C1822" s="132" t="s">
        <v>1880</v>
      </c>
    </row>
    <row r="1823" spans="1:3" ht="30" x14ac:dyDescent="0.25">
      <c r="A1823">
        <f t="shared" si="28"/>
        <v>8</v>
      </c>
      <c r="B1823" s="120" t="s">
        <v>1879</v>
      </c>
      <c r="C1823" s="121" t="s">
        <v>1880</v>
      </c>
    </row>
    <row r="1824" spans="1:3" hidden="1" x14ac:dyDescent="0.25">
      <c r="A1824">
        <f t="shared" si="28"/>
        <v>7</v>
      </c>
      <c r="B1824" s="120" t="s">
        <v>4409</v>
      </c>
      <c r="C1824" s="132" t="s">
        <v>1882</v>
      </c>
    </row>
    <row r="1825" spans="1:3" x14ac:dyDescent="0.25">
      <c r="A1825">
        <f t="shared" si="28"/>
        <v>8</v>
      </c>
      <c r="B1825" s="120" t="s">
        <v>1881</v>
      </c>
      <c r="C1825" s="121" t="s">
        <v>1882</v>
      </c>
    </row>
    <row r="1826" spans="1:3" hidden="1" x14ac:dyDescent="0.25">
      <c r="A1826">
        <f t="shared" si="28"/>
        <v>7</v>
      </c>
      <c r="B1826" s="120" t="s">
        <v>4410</v>
      </c>
      <c r="C1826" s="132" t="s">
        <v>1884</v>
      </c>
    </row>
    <row r="1827" spans="1:3" x14ac:dyDescent="0.25">
      <c r="A1827">
        <f t="shared" si="28"/>
        <v>8</v>
      </c>
      <c r="B1827" s="120" t="s">
        <v>1883</v>
      </c>
      <c r="C1827" s="121" t="s">
        <v>1884</v>
      </c>
    </row>
    <row r="1828" spans="1:3" hidden="1" x14ac:dyDescent="0.25">
      <c r="A1828">
        <f t="shared" si="28"/>
        <v>5</v>
      </c>
      <c r="B1828" s="129" t="s">
        <v>4411</v>
      </c>
      <c r="C1828" s="131" t="s">
        <v>4412</v>
      </c>
    </row>
    <row r="1829" spans="1:3" ht="28.5" hidden="1" x14ac:dyDescent="0.25">
      <c r="A1829">
        <f t="shared" si="28"/>
        <v>7</v>
      </c>
      <c r="B1829" s="120" t="s">
        <v>4413</v>
      </c>
      <c r="C1829" s="132" t="s">
        <v>1886</v>
      </c>
    </row>
    <row r="1830" spans="1:3" ht="30" x14ac:dyDescent="0.25">
      <c r="A1830">
        <f t="shared" si="28"/>
        <v>8</v>
      </c>
      <c r="B1830" s="120" t="s">
        <v>1885</v>
      </c>
      <c r="C1830" s="121" t="s">
        <v>1886</v>
      </c>
    </row>
    <row r="1831" spans="1:3" ht="42.75" hidden="1" x14ac:dyDescent="0.25">
      <c r="A1831">
        <f t="shared" si="28"/>
        <v>7</v>
      </c>
      <c r="B1831" s="120" t="s">
        <v>4414</v>
      </c>
      <c r="C1831" s="132" t="s">
        <v>1888</v>
      </c>
    </row>
    <row r="1832" spans="1:3" ht="30" x14ac:dyDescent="0.25">
      <c r="A1832">
        <f t="shared" si="28"/>
        <v>8</v>
      </c>
      <c r="B1832" s="120" t="s">
        <v>1887</v>
      </c>
      <c r="C1832" s="121" t="s">
        <v>1888</v>
      </c>
    </row>
    <row r="1833" spans="1:3" hidden="1" x14ac:dyDescent="0.25">
      <c r="A1833">
        <f t="shared" si="28"/>
        <v>4</v>
      </c>
      <c r="B1833" s="129" t="s">
        <v>4415</v>
      </c>
      <c r="C1833" s="130" t="s">
        <v>4416</v>
      </c>
    </row>
    <row r="1834" spans="1:3" hidden="1" x14ac:dyDescent="0.25">
      <c r="A1834">
        <f t="shared" si="28"/>
        <v>5</v>
      </c>
      <c r="B1834" s="129" t="s">
        <v>4417</v>
      </c>
      <c r="C1834" s="131" t="s">
        <v>1890</v>
      </c>
    </row>
    <row r="1835" spans="1:3" hidden="1" x14ac:dyDescent="0.25">
      <c r="A1835">
        <f t="shared" si="28"/>
        <v>7</v>
      </c>
      <c r="B1835" s="120" t="s">
        <v>4418</v>
      </c>
      <c r="C1835" s="132" t="s">
        <v>1890</v>
      </c>
    </row>
    <row r="1836" spans="1:3" x14ac:dyDescent="0.25">
      <c r="A1836">
        <f t="shared" si="28"/>
        <v>8</v>
      </c>
      <c r="B1836" s="120" t="s">
        <v>1889</v>
      </c>
      <c r="C1836" s="121" t="s">
        <v>1890</v>
      </c>
    </row>
    <row r="1837" spans="1:3" ht="30" hidden="1" x14ac:dyDescent="0.25">
      <c r="A1837">
        <f t="shared" si="28"/>
        <v>2</v>
      </c>
      <c r="B1837" s="127" t="s">
        <v>4419</v>
      </c>
      <c r="C1837" s="128" t="s">
        <v>4420</v>
      </c>
    </row>
    <row r="1838" spans="1:3" hidden="1" x14ac:dyDescent="0.25">
      <c r="A1838">
        <f t="shared" si="28"/>
        <v>4</v>
      </c>
      <c r="B1838" s="129" t="s">
        <v>4421</v>
      </c>
      <c r="C1838" s="130" t="s">
        <v>4422</v>
      </c>
    </row>
    <row r="1839" spans="1:3" ht="25.5" hidden="1" x14ac:dyDescent="0.25">
      <c r="A1839">
        <f t="shared" si="28"/>
        <v>5</v>
      </c>
      <c r="B1839" s="129" t="s">
        <v>4423</v>
      </c>
      <c r="C1839" s="131" t="s">
        <v>4424</v>
      </c>
    </row>
    <row r="1840" spans="1:3" hidden="1" x14ac:dyDescent="0.25">
      <c r="A1840">
        <f t="shared" si="28"/>
        <v>7</v>
      </c>
      <c r="B1840" s="120" t="s">
        <v>4425</v>
      </c>
      <c r="C1840" s="132" t="s">
        <v>1892</v>
      </c>
    </row>
    <row r="1841" spans="1:3" x14ac:dyDescent="0.25">
      <c r="A1841">
        <f t="shared" si="28"/>
        <v>8</v>
      </c>
      <c r="B1841" s="120" t="s">
        <v>1891</v>
      </c>
      <c r="C1841" s="121" t="s">
        <v>1892</v>
      </c>
    </row>
    <row r="1842" spans="1:3" hidden="1" x14ac:dyDescent="0.25">
      <c r="A1842">
        <f t="shared" si="28"/>
        <v>7</v>
      </c>
      <c r="B1842" s="120" t="s">
        <v>4426</v>
      </c>
      <c r="C1842" s="132" t="s">
        <v>1894</v>
      </c>
    </row>
    <row r="1843" spans="1:3" x14ac:dyDescent="0.25">
      <c r="A1843">
        <f t="shared" si="28"/>
        <v>8</v>
      </c>
      <c r="B1843" s="120" t="s">
        <v>1893</v>
      </c>
      <c r="C1843" s="121" t="s">
        <v>1894</v>
      </c>
    </row>
    <row r="1844" spans="1:3" hidden="1" x14ac:dyDescent="0.25">
      <c r="A1844">
        <f t="shared" si="28"/>
        <v>7</v>
      </c>
      <c r="B1844" s="120" t="s">
        <v>4427</v>
      </c>
      <c r="C1844" s="132" t="s">
        <v>1896</v>
      </c>
    </row>
    <row r="1845" spans="1:3" x14ac:dyDescent="0.25">
      <c r="A1845">
        <f t="shared" si="28"/>
        <v>8</v>
      </c>
      <c r="B1845" s="120" t="s">
        <v>1895</v>
      </c>
      <c r="C1845" s="121" t="s">
        <v>1896</v>
      </c>
    </row>
    <row r="1846" spans="1:3" hidden="1" x14ac:dyDescent="0.25">
      <c r="A1846">
        <f t="shared" si="28"/>
        <v>7</v>
      </c>
      <c r="B1846" s="120" t="s">
        <v>4428</v>
      </c>
      <c r="C1846" s="132" t="s">
        <v>1898</v>
      </c>
    </row>
    <row r="1847" spans="1:3" x14ac:dyDescent="0.25">
      <c r="A1847">
        <f t="shared" si="28"/>
        <v>8</v>
      </c>
      <c r="B1847" s="120" t="s">
        <v>1897</v>
      </c>
      <c r="C1847" s="121" t="s">
        <v>1898</v>
      </c>
    </row>
    <row r="1848" spans="1:3" hidden="1" x14ac:dyDescent="0.25">
      <c r="A1848">
        <f t="shared" si="28"/>
        <v>7</v>
      </c>
      <c r="B1848" s="120" t="s">
        <v>4429</v>
      </c>
      <c r="C1848" s="132" t="s">
        <v>1900</v>
      </c>
    </row>
    <row r="1849" spans="1:3" x14ac:dyDescent="0.25">
      <c r="A1849">
        <f t="shared" si="28"/>
        <v>8</v>
      </c>
      <c r="B1849" s="120" t="s">
        <v>1899</v>
      </c>
      <c r="C1849" s="121" t="s">
        <v>1900</v>
      </c>
    </row>
    <row r="1850" spans="1:3" hidden="1" x14ac:dyDescent="0.25">
      <c r="A1850">
        <f t="shared" si="28"/>
        <v>5</v>
      </c>
      <c r="B1850" s="129" t="s">
        <v>4430</v>
      </c>
      <c r="C1850" s="131" t="s">
        <v>4431</v>
      </c>
    </row>
    <row r="1851" spans="1:3" hidden="1" x14ac:dyDescent="0.25">
      <c r="A1851">
        <f t="shared" si="28"/>
        <v>7</v>
      </c>
      <c r="B1851" s="120" t="s">
        <v>4432</v>
      </c>
      <c r="C1851" s="132" t="s">
        <v>1902</v>
      </c>
    </row>
    <row r="1852" spans="1:3" x14ac:dyDescent="0.25">
      <c r="A1852">
        <f t="shared" si="28"/>
        <v>8</v>
      </c>
      <c r="B1852" s="120" t="s">
        <v>1901</v>
      </c>
      <c r="C1852" s="121" t="s">
        <v>1902</v>
      </c>
    </row>
    <row r="1853" spans="1:3" ht="42.75" hidden="1" x14ac:dyDescent="0.25">
      <c r="A1853">
        <f t="shared" si="28"/>
        <v>7</v>
      </c>
      <c r="B1853" s="120" t="s">
        <v>4433</v>
      </c>
      <c r="C1853" s="132" t="s">
        <v>1904</v>
      </c>
    </row>
    <row r="1854" spans="1:3" ht="45" x14ac:dyDescent="0.25">
      <c r="A1854">
        <f t="shared" si="28"/>
        <v>8</v>
      </c>
      <c r="B1854" s="120" t="s">
        <v>1903</v>
      </c>
      <c r="C1854" s="121" t="s">
        <v>1904</v>
      </c>
    </row>
    <row r="1855" spans="1:3" hidden="1" x14ac:dyDescent="0.25">
      <c r="A1855">
        <f t="shared" si="28"/>
        <v>7</v>
      </c>
      <c r="B1855" s="120" t="s">
        <v>4434</v>
      </c>
      <c r="C1855" s="132" t="s">
        <v>1906</v>
      </c>
    </row>
    <row r="1856" spans="1:3" x14ac:dyDescent="0.25">
      <c r="A1856">
        <f t="shared" si="28"/>
        <v>8</v>
      </c>
      <c r="B1856" s="120" t="s">
        <v>1905</v>
      </c>
      <c r="C1856" s="121" t="s">
        <v>1906</v>
      </c>
    </row>
    <row r="1857" spans="1:3" ht="24" hidden="1" x14ac:dyDescent="0.25">
      <c r="A1857">
        <f t="shared" si="28"/>
        <v>4</v>
      </c>
      <c r="B1857" s="129" t="s">
        <v>4435</v>
      </c>
      <c r="C1857" s="130" t="s">
        <v>4436</v>
      </c>
    </row>
    <row r="1858" spans="1:3" hidden="1" x14ac:dyDescent="0.25">
      <c r="A1858">
        <f t="shared" ref="A1858:A1921" si="29">LEN(B1858)</f>
        <v>5</v>
      </c>
      <c r="B1858" s="129" t="s">
        <v>4437</v>
      </c>
      <c r="C1858" s="131" t="s">
        <v>4438</v>
      </c>
    </row>
    <row r="1859" spans="1:3" hidden="1" x14ac:dyDescent="0.25">
      <c r="A1859">
        <f t="shared" si="29"/>
        <v>7</v>
      </c>
      <c r="B1859" s="120" t="s">
        <v>4439</v>
      </c>
      <c r="C1859" s="132" t="s">
        <v>4440</v>
      </c>
    </row>
    <row r="1860" spans="1:3" x14ac:dyDescent="0.25">
      <c r="A1860">
        <f t="shared" si="29"/>
        <v>8</v>
      </c>
      <c r="B1860" s="120" t="s">
        <v>1907</v>
      </c>
      <c r="C1860" s="121" t="s">
        <v>1908</v>
      </c>
    </row>
    <row r="1861" spans="1:3" x14ac:dyDescent="0.25">
      <c r="A1861">
        <f t="shared" si="29"/>
        <v>8</v>
      </c>
      <c r="B1861" s="120" t="s">
        <v>1909</v>
      </c>
      <c r="C1861" s="121" t="s">
        <v>1910</v>
      </c>
    </row>
    <row r="1862" spans="1:3" ht="25.5" hidden="1" x14ac:dyDescent="0.25">
      <c r="A1862">
        <f t="shared" si="29"/>
        <v>5</v>
      </c>
      <c r="B1862" s="129" t="s">
        <v>4441</v>
      </c>
      <c r="C1862" s="131" t="s">
        <v>4442</v>
      </c>
    </row>
    <row r="1863" spans="1:3" hidden="1" x14ac:dyDescent="0.25">
      <c r="A1863">
        <f t="shared" si="29"/>
        <v>7</v>
      </c>
      <c r="B1863" s="120" t="s">
        <v>4443</v>
      </c>
      <c r="C1863" s="132" t="s">
        <v>1912</v>
      </c>
    </row>
    <row r="1864" spans="1:3" x14ac:dyDescent="0.25">
      <c r="A1864">
        <f t="shared" si="29"/>
        <v>8</v>
      </c>
      <c r="B1864" s="120" t="s">
        <v>1911</v>
      </c>
      <c r="C1864" s="121" t="s">
        <v>1912</v>
      </c>
    </row>
    <row r="1865" spans="1:3" ht="25.5" hidden="1" x14ac:dyDescent="0.25">
      <c r="A1865">
        <f t="shared" si="29"/>
        <v>5</v>
      </c>
      <c r="B1865" s="129" t="s">
        <v>4444</v>
      </c>
      <c r="C1865" s="131" t="s">
        <v>4445</v>
      </c>
    </row>
    <row r="1866" spans="1:3" hidden="1" x14ac:dyDescent="0.25">
      <c r="A1866">
        <f t="shared" si="29"/>
        <v>7</v>
      </c>
      <c r="B1866" s="120" t="s">
        <v>4446</v>
      </c>
      <c r="C1866" s="132" t="s">
        <v>1914</v>
      </c>
    </row>
    <row r="1867" spans="1:3" x14ac:dyDescent="0.25">
      <c r="A1867">
        <f t="shared" si="29"/>
        <v>8</v>
      </c>
      <c r="B1867" s="120" t="s">
        <v>1913</v>
      </c>
      <c r="C1867" s="121" t="s">
        <v>1914</v>
      </c>
    </row>
    <row r="1868" spans="1:3" ht="25.5" hidden="1" x14ac:dyDescent="0.25">
      <c r="A1868">
        <f t="shared" si="29"/>
        <v>5</v>
      </c>
      <c r="B1868" s="129" t="s">
        <v>4447</v>
      </c>
      <c r="C1868" s="131" t="s">
        <v>4448</v>
      </c>
    </row>
    <row r="1869" spans="1:3" hidden="1" x14ac:dyDescent="0.25">
      <c r="A1869">
        <f t="shared" si="29"/>
        <v>7</v>
      </c>
      <c r="B1869" s="120" t="s">
        <v>4449</v>
      </c>
      <c r="C1869" s="132" t="s">
        <v>1916</v>
      </c>
    </row>
    <row r="1870" spans="1:3" x14ac:dyDescent="0.25">
      <c r="A1870">
        <f t="shared" si="29"/>
        <v>8</v>
      </c>
      <c r="B1870" s="120" t="s">
        <v>1915</v>
      </c>
      <c r="C1870" s="121" t="s">
        <v>1916</v>
      </c>
    </row>
    <row r="1871" spans="1:3" hidden="1" x14ac:dyDescent="0.25">
      <c r="A1871">
        <f t="shared" si="29"/>
        <v>7</v>
      </c>
      <c r="B1871" s="120" t="s">
        <v>4450</v>
      </c>
      <c r="C1871" s="132" t="s">
        <v>1918</v>
      </c>
    </row>
    <row r="1872" spans="1:3" x14ac:dyDescent="0.25">
      <c r="A1872">
        <f t="shared" si="29"/>
        <v>8</v>
      </c>
      <c r="B1872" s="120" t="s">
        <v>1917</v>
      </c>
      <c r="C1872" s="121" t="s">
        <v>1918</v>
      </c>
    </row>
    <row r="1873" spans="1:3" hidden="1" x14ac:dyDescent="0.25">
      <c r="A1873">
        <f t="shared" si="29"/>
        <v>5</v>
      </c>
      <c r="B1873" s="129" t="s">
        <v>4451</v>
      </c>
      <c r="C1873" s="131" t="s">
        <v>4452</v>
      </c>
    </row>
    <row r="1874" spans="1:3" hidden="1" x14ac:dyDescent="0.25">
      <c r="A1874">
        <f t="shared" si="29"/>
        <v>7</v>
      </c>
      <c r="B1874" s="120" t="s">
        <v>4453</v>
      </c>
      <c r="C1874" s="132" t="s">
        <v>1920</v>
      </c>
    </row>
    <row r="1875" spans="1:3" x14ac:dyDescent="0.25">
      <c r="A1875">
        <f t="shared" si="29"/>
        <v>8</v>
      </c>
      <c r="B1875" s="120" t="s">
        <v>1919</v>
      </c>
      <c r="C1875" s="121" t="s">
        <v>1920</v>
      </c>
    </row>
    <row r="1876" spans="1:3" hidden="1" x14ac:dyDescent="0.25">
      <c r="A1876">
        <f t="shared" si="29"/>
        <v>5</v>
      </c>
      <c r="B1876" s="129" t="s">
        <v>4454</v>
      </c>
      <c r="C1876" s="131" t="s">
        <v>4455</v>
      </c>
    </row>
    <row r="1877" spans="1:3" hidden="1" x14ac:dyDescent="0.25">
      <c r="A1877">
        <f t="shared" si="29"/>
        <v>7</v>
      </c>
      <c r="B1877" s="120" t="s">
        <v>4456</v>
      </c>
      <c r="C1877" s="132" t="s">
        <v>1922</v>
      </c>
    </row>
    <row r="1878" spans="1:3" x14ac:dyDescent="0.25">
      <c r="A1878">
        <f t="shared" si="29"/>
        <v>8</v>
      </c>
      <c r="B1878" s="120" t="s">
        <v>1921</v>
      </c>
      <c r="C1878" s="121" t="s">
        <v>1922</v>
      </c>
    </row>
    <row r="1879" spans="1:3" hidden="1" x14ac:dyDescent="0.25">
      <c r="A1879">
        <f t="shared" si="29"/>
        <v>5</v>
      </c>
      <c r="B1879" s="129" t="s">
        <v>4457</v>
      </c>
      <c r="C1879" s="131" t="s">
        <v>4458</v>
      </c>
    </row>
    <row r="1880" spans="1:3" hidden="1" x14ac:dyDescent="0.25">
      <c r="A1880">
        <f t="shared" si="29"/>
        <v>7</v>
      </c>
      <c r="B1880" s="120" t="s">
        <v>4459</v>
      </c>
      <c r="C1880" s="132" t="s">
        <v>1924</v>
      </c>
    </row>
    <row r="1881" spans="1:3" x14ac:dyDescent="0.25">
      <c r="A1881">
        <f t="shared" si="29"/>
        <v>8</v>
      </c>
      <c r="B1881" s="120" t="s">
        <v>1923</v>
      </c>
      <c r="C1881" s="121" t="s">
        <v>1924</v>
      </c>
    </row>
    <row r="1882" spans="1:3" hidden="1" x14ac:dyDescent="0.25">
      <c r="A1882">
        <f t="shared" si="29"/>
        <v>7</v>
      </c>
      <c r="B1882" s="120" t="s">
        <v>4460</v>
      </c>
      <c r="C1882" s="132" t="s">
        <v>1926</v>
      </c>
    </row>
    <row r="1883" spans="1:3" x14ac:dyDescent="0.25">
      <c r="A1883">
        <f t="shared" si="29"/>
        <v>8</v>
      </c>
      <c r="B1883" s="120" t="s">
        <v>1925</v>
      </c>
      <c r="C1883" s="121" t="s">
        <v>1926</v>
      </c>
    </row>
    <row r="1884" spans="1:3" hidden="1" x14ac:dyDescent="0.25">
      <c r="A1884">
        <f t="shared" si="29"/>
        <v>7</v>
      </c>
      <c r="B1884" s="120" t="s">
        <v>4461</v>
      </c>
      <c r="C1884" s="132" t="s">
        <v>1928</v>
      </c>
    </row>
    <row r="1885" spans="1:3" x14ac:dyDescent="0.25">
      <c r="A1885">
        <f t="shared" si="29"/>
        <v>8</v>
      </c>
      <c r="B1885" s="120" t="s">
        <v>1927</v>
      </c>
      <c r="C1885" s="121" t="s">
        <v>1928</v>
      </c>
    </row>
    <row r="1886" spans="1:3" ht="28.5" hidden="1" x14ac:dyDescent="0.25">
      <c r="A1886">
        <f t="shared" si="29"/>
        <v>7</v>
      </c>
      <c r="B1886" s="120" t="s">
        <v>4462</v>
      </c>
      <c r="C1886" s="132" t="s">
        <v>1930</v>
      </c>
    </row>
    <row r="1887" spans="1:3" x14ac:dyDescent="0.25">
      <c r="A1887">
        <f t="shared" si="29"/>
        <v>8</v>
      </c>
      <c r="B1887" s="120" t="s">
        <v>1929</v>
      </c>
      <c r="C1887" s="121" t="s">
        <v>1930</v>
      </c>
    </row>
    <row r="1888" spans="1:3" ht="24" hidden="1" x14ac:dyDescent="0.25">
      <c r="A1888">
        <f t="shared" si="29"/>
        <v>4</v>
      </c>
      <c r="B1888" s="129" t="s">
        <v>4463</v>
      </c>
      <c r="C1888" s="130" t="s">
        <v>4464</v>
      </c>
    </row>
    <row r="1889" spans="1:3" ht="25.5" hidden="1" x14ac:dyDescent="0.25">
      <c r="A1889">
        <f t="shared" si="29"/>
        <v>5</v>
      </c>
      <c r="B1889" s="129" t="s">
        <v>4465</v>
      </c>
      <c r="C1889" s="131" t="s">
        <v>4466</v>
      </c>
    </row>
    <row r="1890" spans="1:3" hidden="1" x14ac:dyDescent="0.25">
      <c r="A1890">
        <f t="shared" si="29"/>
        <v>7</v>
      </c>
      <c r="B1890" s="120" t="s">
        <v>4467</v>
      </c>
      <c r="C1890" s="132" t="s">
        <v>1932</v>
      </c>
    </row>
    <row r="1891" spans="1:3" x14ac:dyDescent="0.25">
      <c r="A1891">
        <f t="shared" si="29"/>
        <v>8</v>
      </c>
      <c r="B1891" s="120" t="s">
        <v>1931</v>
      </c>
      <c r="C1891" s="121" t="s">
        <v>1932</v>
      </c>
    </row>
    <row r="1892" spans="1:3" ht="24" hidden="1" x14ac:dyDescent="0.25">
      <c r="A1892">
        <f t="shared" si="29"/>
        <v>4</v>
      </c>
      <c r="B1892" s="129" t="s">
        <v>4468</v>
      </c>
      <c r="C1892" s="130" t="s">
        <v>4469</v>
      </c>
    </row>
    <row r="1893" spans="1:3" ht="25.5" hidden="1" x14ac:dyDescent="0.25">
      <c r="A1893">
        <f t="shared" si="29"/>
        <v>5</v>
      </c>
      <c r="B1893" s="129" t="s">
        <v>4470</v>
      </c>
      <c r="C1893" s="131" t="s">
        <v>1934</v>
      </c>
    </row>
    <row r="1894" spans="1:3" ht="28.5" hidden="1" x14ac:dyDescent="0.25">
      <c r="A1894">
        <f t="shared" si="29"/>
        <v>7</v>
      </c>
      <c r="B1894" s="120" t="s">
        <v>4471</v>
      </c>
      <c r="C1894" s="132" t="s">
        <v>1934</v>
      </c>
    </row>
    <row r="1895" spans="1:3" ht="30" x14ac:dyDescent="0.25">
      <c r="A1895">
        <f t="shared" si="29"/>
        <v>8</v>
      </c>
      <c r="B1895" s="120" t="s">
        <v>1933</v>
      </c>
      <c r="C1895" s="121" t="s">
        <v>1934</v>
      </c>
    </row>
    <row r="1896" spans="1:3" ht="25.5" hidden="1" x14ac:dyDescent="0.25">
      <c r="A1896">
        <f t="shared" si="29"/>
        <v>5</v>
      </c>
      <c r="B1896" s="129" t="s">
        <v>4472</v>
      </c>
      <c r="C1896" s="131" t="s">
        <v>1936</v>
      </c>
    </row>
    <row r="1897" spans="1:3" ht="28.5" hidden="1" x14ac:dyDescent="0.25">
      <c r="A1897">
        <f t="shared" si="29"/>
        <v>7</v>
      </c>
      <c r="B1897" s="120" t="s">
        <v>4473</v>
      </c>
      <c r="C1897" s="132" t="s">
        <v>1936</v>
      </c>
    </row>
    <row r="1898" spans="1:3" ht="30" x14ac:dyDescent="0.25">
      <c r="A1898">
        <f t="shared" si="29"/>
        <v>8</v>
      </c>
      <c r="B1898" s="120" t="s">
        <v>1935</v>
      </c>
      <c r="C1898" s="121" t="s">
        <v>1936</v>
      </c>
    </row>
    <row r="1899" spans="1:3" ht="25.5" hidden="1" x14ac:dyDescent="0.25">
      <c r="A1899">
        <f t="shared" si="29"/>
        <v>5</v>
      </c>
      <c r="B1899" s="129" t="s">
        <v>4474</v>
      </c>
      <c r="C1899" s="131" t="s">
        <v>4475</v>
      </c>
    </row>
    <row r="1900" spans="1:3" ht="28.5" hidden="1" x14ac:dyDescent="0.25">
      <c r="A1900">
        <f t="shared" si="29"/>
        <v>7</v>
      </c>
      <c r="B1900" s="120" t="s">
        <v>4476</v>
      </c>
      <c r="C1900" s="132" t="s">
        <v>1938</v>
      </c>
    </row>
    <row r="1901" spans="1:3" x14ac:dyDescent="0.25">
      <c r="A1901">
        <f t="shared" si="29"/>
        <v>8</v>
      </c>
      <c r="B1901" s="120" t="s">
        <v>1937</v>
      </c>
      <c r="C1901" s="121" t="s">
        <v>1938</v>
      </c>
    </row>
    <row r="1902" spans="1:3" ht="24" hidden="1" x14ac:dyDescent="0.25">
      <c r="A1902">
        <f t="shared" si="29"/>
        <v>4</v>
      </c>
      <c r="B1902" s="129" t="s">
        <v>4477</v>
      </c>
      <c r="C1902" s="130" t="s">
        <v>4478</v>
      </c>
    </row>
    <row r="1903" spans="1:3" hidden="1" x14ac:dyDescent="0.25">
      <c r="A1903">
        <f t="shared" si="29"/>
        <v>5</v>
      </c>
      <c r="B1903" s="129" t="s">
        <v>4479</v>
      </c>
      <c r="C1903" s="131" t="s">
        <v>4480</v>
      </c>
    </row>
    <row r="1904" spans="1:3" ht="28.5" hidden="1" x14ac:dyDescent="0.25">
      <c r="A1904">
        <f t="shared" si="29"/>
        <v>7</v>
      </c>
      <c r="B1904" s="120" t="s">
        <v>4481</v>
      </c>
      <c r="C1904" s="132" t="s">
        <v>1940</v>
      </c>
    </row>
    <row r="1905" spans="1:3" ht="30" x14ac:dyDescent="0.25">
      <c r="A1905">
        <f t="shared" si="29"/>
        <v>8</v>
      </c>
      <c r="B1905" s="120" t="s">
        <v>1939</v>
      </c>
      <c r="C1905" s="121" t="s">
        <v>1940</v>
      </c>
    </row>
    <row r="1906" spans="1:3" hidden="1" x14ac:dyDescent="0.25">
      <c r="A1906">
        <f t="shared" si="29"/>
        <v>7</v>
      </c>
      <c r="B1906" s="120" t="s">
        <v>4482</v>
      </c>
      <c r="C1906" s="132" t="s">
        <v>1942</v>
      </c>
    </row>
    <row r="1907" spans="1:3" x14ac:dyDescent="0.25">
      <c r="A1907">
        <f t="shared" si="29"/>
        <v>8</v>
      </c>
      <c r="B1907" s="120" t="s">
        <v>1941</v>
      </c>
      <c r="C1907" s="121" t="s">
        <v>1942</v>
      </c>
    </row>
    <row r="1908" spans="1:3" ht="25.5" hidden="1" x14ac:dyDescent="0.25">
      <c r="A1908">
        <f t="shared" si="29"/>
        <v>5</v>
      </c>
      <c r="B1908" s="129" t="s">
        <v>4483</v>
      </c>
      <c r="C1908" s="131" t="s">
        <v>4484</v>
      </c>
    </row>
    <row r="1909" spans="1:3" ht="28.5" hidden="1" x14ac:dyDescent="0.25">
      <c r="A1909">
        <f t="shared" si="29"/>
        <v>7</v>
      </c>
      <c r="B1909" s="120" t="s">
        <v>4485</v>
      </c>
      <c r="C1909" s="132" t="s">
        <v>1944</v>
      </c>
    </row>
    <row r="1910" spans="1:3" ht="30" x14ac:dyDescent="0.25">
      <c r="A1910">
        <f t="shared" si="29"/>
        <v>8</v>
      </c>
      <c r="B1910" s="120" t="s">
        <v>1943</v>
      </c>
      <c r="C1910" s="121" t="s">
        <v>1944</v>
      </c>
    </row>
    <row r="1911" spans="1:3" hidden="1" x14ac:dyDescent="0.25">
      <c r="A1911">
        <f t="shared" si="29"/>
        <v>7</v>
      </c>
      <c r="B1911" s="120" t="s">
        <v>4486</v>
      </c>
      <c r="C1911" s="132" t="s">
        <v>1946</v>
      </c>
    </row>
    <row r="1912" spans="1:3" x14ac:dyDescent="0.25">
      <c r="A1912">
        <f t="shared" si="29"/>
        <v>8</v>
      </c>
      <c r="B1912" s="120" t="s">
        <v>1945</v>
      </c>
      <c r="C1912" s="121" t="s">
        <v>1946</v>
      </c>
    </row>
    <row r="1913" spans="1:3" hidden="1" x14ac:dyDescent="0.25">
      <c r="A1913">
        <f t="shared" si="29"/>
        <v>7</v>
      </c>
      <c r="B1913" s="120" t="s">
        <v>4487</v>
      </c>
      <c r="C1913" s="132" t="s">
        <v>1948</v>
      </c>
    </row>
    <row r="1914" spans="1:3" x14ac:dyDescent="0.25">
      <c r="A1914">
        <f t="shared" si="29"/>
        <v>8</v>
      </c>
      <c r="B1914" s="120" t="s">
        <v>1947</v>
      </c>
      <c r="C1914" s="121" t="s">
        <v>1948</v>
      </c>
    </row>
    <row r="1915" spans="1:3" ht="28.5" hidden="1" x14ac:dyDescent="0.25">
      <c r="A1915">
        <f t="shared" si="29"/>
        <v>7</v>
      </c>
      <c r="B1915" s="120" t="s">
        <v>4488</v>
      </c>
      <c r="C1915" s="132" t="s">
        <v>1950</v>
      </c>
    </row>
    <row r="1916" spans="1:3" ht="30" x14ac:dyDescent="0.25">
      <c r="A1916">
        <f t="shared" si="29"/>
        <v>8</v>
      </c>
      <c r="B1916" s="120" t="s">
        <v>1949</v>
      </c>
      <c r="C1916" s="121" t="s">
        <v>1950</v>
      </c>
    </row>
    <row r="1917" spans="1:3" ht="25.5" hidden="1" x14ac:dyDescent="0.25">
      <c r="A1917">
        <f t="shared" si="29"/>
        <v>5</v>
      </c>
      <c r="B1917" s="129" t="s">
        <v>4489</v>
      </c>
      <c r="C1917" s="131" t="s">
        <v>4490</v>
      </c>
    </row>
    <row r="1918" spans="1:3" hidden="1" x14ac:dyDescent="0.25">
      <c r="A1918">
        <f t="shared" si="29"/>
        <v>7</v>
      </c>
      <c r="B1918" s="120" t="s">
        <v>4491</v>
      </c>
      <c r="C1918" s="132" t="s">
        <v>4492</v>
      </c>
    </row>
    <row r="1919" spans="1:3" x14ac:dyDescent="0.25">
      <c r="A1919">
        <f t="shared" si="29"/>
        <v>8</v>
      </c>
      <c r="B1919" s="120" t="s">
        <v>1951</v>
      </c>
      <c r="C1919" s="121" t="s">
        <v>1952</v>
      </c>
    </row>
    <row r="1920" spans="1:3" x14ac:dyDescent="0.25">
      <c r="A1920">
        <f t="shared" si="29"/>
        <v>8</v>
      </c>
      <c r="B1920" s="120" t="s">
        <v>1953</v>
      </c>
      <c r="C1920" s="121" t="s">
        <v>1954</v>
      </c>
    </row>
    <row r="1921" spans="1:3" ht="28.5" hidden="1" x14ac:dyDescent="0.25">
      <c r="A1921">
        <f t="shared" si="29"/>
        <v>7</v>
      </c>
      <c r="B1921" s="120" t="s">
        <v>4493</v>
      </c>
      <c r="C1921" s="132" t="s">
        <v>1956</v>
      </c>
    </row>
    <row r="1922" spans="1:3" ht="30" x14ac:dyDescent="0.25">
      <c r="A1922">
        <f t="shared" ref="A1922:A1985" si="30">LEN(B1922)</f>
        <v>8</v>
      </c>
      <c r="B1922" s="120" t="s">
        <v>1955</v>
      </c>
      <c r="C1922" s="121" t="s">
        <v>1956</v>
      </c>
    </row>
    <row r="1923" spans="1:3" hidden="1" x14ac:dyDescent="0.25">
      <c r="A1923">
        <f t="shared" si="30"/>
        <v>5</v>
      </c>
      <c r="B1923" s="129" t="s">
        <v>4494</v>
      </c>
      <c r="C1923" s="131" t="s">
        <v>1958</v>
      </c>
    </row>
    <row r="1924" spans="1:3" hidden="1" x14ac:dyDescent="0.25">
      <c r="A1924">
        <f t="shared" si="30"/>
        <v>7</v>
      </c>
      <c r="B1924" s="120" t="s">
        <v>4495</v>
      </c>
      <c r="C1924" s="132" t="s">
        <v>1958</v>
      </c>
    </row>
    <row r="1925" spans="1:3" x14ac:dyDescent="0.25">
      <c r="A1925">
        <f t="shared" si="30"/>
        <v>8</v>
      </c>
      <c r="B1925" s="120" t="s">
        <v>1957</v>
      </c>
      <c r="C1925" s="121" t="s">
        <v>1958</v>
      </c>
    </row>
    <row r="1926" spans="1:3" ht="25.5" hidden="1" x14ac:dyDescent="0.25">
      <c r="A1926">
        <f t="shared" si="30"/>
        <v>5</v>
      </c>
      <c r="B1926" s="129" t="s">
        <v>4496</v>
      </c>
      <c r="C1926" s="131" t="s">
        <v>4497</v>
      </c>
    </row>
    <row r="1927" spans="1:3" hidden="1" x14ac:dyDescent="0.25">
      <c r="A1927">
        <f t="shared" si="30"/>
        <v>7</v>
      </c>
      <c r="B1927" s="120" t="s">
        <v>4498</v>
      </c>
      <c r="C1927" s="132" t="s">
        <v>1960</v>
      </c>
    </row>
    <row r="1928" spans="1:3" x14ac:dyDescent="0.25">
      <c r="A1928">
        <f t="shared" si="30"/>
        <v>8</v>
      </c>
      <c r="B1928" s="120" t="s">
        <v>1959</v>
      </c>
      <c r="C1928" s="121" t="s">
        <v>1960</v>
      </c>
    </row>
    <row r="1929" spans="1:3" hidden="1" x14ac:dyDescent="0.25">
      <c r="A1929">
        <f t="shared" si="30"/>
        <v>7</v>
      </c>
      <c r="B1929" s="120" t="s">
        <v>4499</v>
      </c>
      <c r="C1929" s="132" t="s">
        <v>1962</v>
      </c>
    </row>
    <row r="1930" spans="1:3" x14ac:dyDescent="0.25">
      <c r="A1930">
        <f t="shared" si="30"/>
        <v>8</v>
      </c>
      <c r="B1930" s="120" t="s">
        <v>1961</v>
      </c>
      <c r="C1930" s="121" t="s">
        <v>1962</v>
      </c>
    </row>
    <row r="1931" spans="1:3" hidden="1" x14ac:dyDescent="0.25">
      <c r="A1931">
        <f t="shared" si="30"/>
        <v>7</v>
      </c>
      <c r="B1931" s="120" t="s">
        <v>4500</v>
      </c>
      <c r="C1931" s="132" t="s">
        <v>1964</v>
      </c>
    </row>
    <row r="1932" spans="1:3" x14ac:dyDescent="0.25">
      <c r="A1932">
        <f t="shared" si="30"/>
        <v>8</v>
      </c>
      <c r="B1932" s="120" t="s">
        <v>1963</v>
      </c>
      <c r="C1932" s="121" t="s">
        <v>1964</v>
      </c>
    </row>
    <row r="1933" spans="1:3" ht="28.5" hidden="1" x14ac:dyDescent="0.25">
      <c r="A1933">
        <f t="shared" si="30"/>
        <v>7</v>
      </c>
      <c r="B1933" s="120" t="s">
        <v>4501</v>
      </c>
      <c r="C1933" s="132" t="s">
        <v>1966</v>
      </c>
    </row>
    <row r="1934" spans="1:3" x14ac:dyDescent="0.25">
      <c r="A1934">
        <f t="shared" si="30"/>
        <v>8</v>
      </c>
      <c r="B1934" s="120" t="s">
        <v>1965</v>
      </c>
      <c r="C1934" s="121" t="s">
        <v>1966</v>
      </c>
    </row>
    <row r="1935" spans="1:3" hidden="1" x14ac:dyDescent="0.25">
      <c r="A1935">
        <f t="shared" si="30"/>
        <v>7</v>
      </c>
      <c r="B1935" s="120" t="s">
        <v>4502</v>
      </c>
      <c r="C1935" s="132" t="s">
        <v>1968</v>
      </c>
    </row>
    <row r="1936" spans="1:3" x14ac:dyDescent="0.25">
      <c r="A1936">
        <f t="shared" si="30"/>
        <v>8</v>
      </c>
      <c r="B1936" s="120" t="s">
        <v>1967</v>
      </c>
      <c r="C1936" s="121" t="s">
        <v>1968</v>
      </c>
    </row>
    <row r="1937" spans="1:3" hidden="1" x14ac:dyDescent="0.25">
      <c r="A1937">
        <f t="shared" si="30"/>
        <v>7</v>
      </c>
      <c r="B1937" s="120" t="s">
        <v>4503</v>
      </c>
      <c r="C1937" s="132" t="s">
        <v>1970</v>
      </c>
    </row>
    <row r="1938" spans="1:3" x14ac:dyDescent="0.25">
      <c r="A1938">
        <f t="shared" si="30"/>
        <v>8</v>
      </c>
      <c r="B1938" s="120" t="s">
        <v>1969</v>
      </c>
      <c r="C1938" s="121" t="s">
        <v>1970</v>
      </c>
    </row>
    <row r="1939" spans="1:3" hidden="1" x14ac:dyDescent="0.25">
      <c r="A1939">
        <f t="shared" si="30"/>
        <v>7</v>
      </c>
      <c r="B1939" s="120" t="s">
        <v>4504</v>
      </c>
      <c r="C1939" s="132" t="s">
        <v>4505</v>
      </c>
    </row>
    <row r="1940" spans="1:3" ht="30" x14ac:dyDescent="0.25">
      <c r="A1940">
        <f t="shared" si="30"/>
        <v>8</v>
      </c>
      <c r="B1940" s="120" t="s">
        <v>1971</v>
      </c>
      <c r="C1940" s="121" t="s">
        <v>1972</v>
      </c>
    </row>
    <row r="1941" spans="1:3" x14ac:dyDescent="0.25">
      <c r="A1941">
        <f t="shared" si="30"/>
        <v>8</v>
      </c>
      <c r="B1941" s="120" t="s">
        <v>1973</v>
      </c>
      <c r="C1941" s="121" t="s">
        <v>1974</v>
      </c>
    </row>
    <row r="1942" spans="1:3" ht="24" hidden="1" x14ac:dyDescent="0.25">
      <c r="A1942">
        <f t="shared" si="30"/>
        <v>4</v>
      </c>
      <c r="B1942" s="129" t="s">
        <v>4506</v>
      </c>
      <c r="C1942" s="130" t="s">
        <v>4507</v>
      </c>
    </row>
    <row r="1943" spans="1:3" hidden="1" x14ac:dyDescent="0.25">
      <c r="A1943">
        <f t="shared" si="30"/>
        <v>5</v>
      </c>
      <c r="B1943" s="129" t="s">
        <v>4508</v>
      </c>
      <c r="C1943" s="131" t="s">
        <v>4509</v>
      </c>
    </row>
    <row r="1944" spans="1:3" hidden="1" x14ac:dyDescent="0.25">
      <c r="A1944">
        <f t="shared" si="30"/>
        <v>7</v>
      </c>
      <c r="B1944" s="120" t="s">
        <v>4510</v>
      </c>
      <c r="C1944" s="132" t="s">
        <v>1976</v>
      </c>
    </row>
    <row r="1945" spans="1:3" x14ac:dyDescent="0.25">
      <c r="A1945">
        <f t="shared" si="30"/>
        <v>8</v>
      </c>
      <c r="B1945" s="120" t="s">
        <v>1975</v>
      </c>
      <c r="C1945" s="121" t="s">
        <v>1976</v>
      </c>
    </row>
    <row r="1946" spans="1:3" ht="25.5" hidden="1" x14ac:dyDescent="0.25">
      <c r="A1946">
        <f t="shared" si="30"/>
        <v>5</v>
      </c>
      <c r="B1946" s="129" t="s">
        <v>4511</v>
      </c>
      <c r="C1946" s="131" t="s">
        <v>4512</v>
      </c>
    </row>
    <row r="1947" spans="1:3" hidden="1" x14ac:dyDescent="0.25">
      <c r="A1947">
        <f t="shared" si="30"/>
        <v>7</v>
      </c>
      <c r="B1947" s="120" t="s">
        <v>4513</v>
      </c>
      <c r="C1947" s="132" t="s">
        <v>1978</v>
      </c>
    </row>
    <row r="1948" spans="1:3" x14ac:dyDescent="0.25">
      <c r="A1948">
        <f t="shared" si="30"/>
        <v>8</v>
      </c>
      <c r="B1948" s="120" t="s">
        <v>1977</v>
      </c>
      <c r="C1948" s="121" t="s">
        <v>1978</v>
      </c>
    </row>
    <row r="1949" spans="1:3" hidden="1" x14ac:dyDescent="0.25">
      <c r="A1949">
        <f t="shared" si="30"/>
        <v>7</v>
      </c>
      <c r="B1949" s="120" t="s">
        <v>4514</v>
      </c>
      <c r="C1949" s="132" t="s">
        <v>1980</v>
      </c>
    </row>
    <row r="1950" spans="1:3" x14ac:dyDescent="0.25">
      <c r="A1950">
        <f t="shared" si="30"/>
        <v>8</v>
      </c>
      <c r="B1950" s="120" t="s">
        <v>1979</v>
      </c>
      <c r="C1950" s="121" t="s">
        <v>1980</v>
      </c>
    </row>
    <row r="1951" spans="1:3" ht="25.5" hidden="1" x14ac:dyDescent="0.25">
      <c r="A1951">
        <f t="shared" si="30"/>
        <v>5</v>
      </c>
      <c r="B1951" s="129" t="s">
        <v>4515</v>
      </c>
      <c r="C1951" s="131" t="s">
        <v>1982</v>
      </c>
    </row>
    <row r="1952" spans="1:3" ht="28.5" hidden="1" x14ac:dyDescent="0.25">
      <c r="A1952">
        <f t="shared" si="30"/>
        <v>7</v>
      </c>
      <c r="B1952" s="120" t="s">
        <v>4516</v>
      </c>
      <c r="C1952" s="132" t="s">
        <v>1982</v>
      </c>
    </row>
    <row r="1953" spans="1:3" x14ac:dyDescent="0.25">
      <c r="A1953">
        <f t="shared" si="30"/>
        <v>8</v>
      </c>
      <c r="B1953" s="120" t="s">
        <v>1981</v>
      </c>
      <c r="C1953" s="121" t="s">
        <v>1982</v>
      </c>
    </row>
    <row r="1954" spans="1:3" hidden="1" x14ac:dyDescent="0.25">
      <c r="A1954">
        <f t="shared" si="30"/>
        <v>5</v>
      </c>
      <c r="B1954" s="129" t="s">
        <v>4517</v>
      </c>
      <c r="C1954" s="131" t="s">
        <v>4518</v>
      </c>
    </row>
    <row r="1955" spans="1:3" ht="28.5" hidden="1" x14ac:dyDescent="0.25">
      <c r="A1955">
        <f t="shared" si="30"/>
        <v>7</v>
      </c>
      <c r="B1955" s="120" t="s">
        <v>4519</v>
      </c>
      <c r="C1955" s="132" t="s">
        <v>1984</v>
      </c>
    </row>
    <row r="1956" spans="1:3" x14ac:dyDescent="0.25">
      <c r="A1956">
        <f t="shared" si="30"/>
        <v>8</v>
      </c>
      <c r="B1956" s="120" t="s">
        <v>1983</v>
      </c>
      <c r="C1956" s="121" t="s">
        <v>1984</v>
      </c>
    </row>
    <row r="1957" spans="1:3" hidden="1" x14ac:dyDescent="0.25">
      <c r="A1957">
        <f t="shared" si="30"/>
        <v>7</v>
      </c>
      <c r="B1957" s="120" t="s">
        <v>4520</v>
      </c>
      <c r="C1957" s="132" t="s">
        <v>1986</v>
      </c>
    </row>
    <row r="1958" spans="1:3" x14ac:dyDescent="0.25">
      <c r="A1958">
        <f t="shared" si="30"/>
        <v>8</v>
      </c>
      <c r="B1958" s="120" t="s">
        <v>1985</v>
      </c>
      <c r="C1958" s="121" t="s">
        <v>1986</v>
      </c>
    </row>
    <row r="1959" spans="1:3" hidden="1" x14ac:dyDescent="0.25">
      <c r="A1959">
        <f t="shared" si="30"/>
        <v>5</v>
      </c>
      <c r="B1959" s="129" t="s">
        <v>4521</v>
      </c>
      <c r="C1959" s="131" t="s">
        <v>4522</v>
      </c>
    </row>
    <row r="1960" spans="1:3" hidden="1" x14ac:dyDescent="0.25">
      <c r="A1960">
        <f t="shared" si="30"/>
        <v>7</v>
      </c>
      <c r="B1960" s="120" t="s">
        <v>4523</v>
      </c>
      <c r="C1960" s="132" t="s">
        <v>1988</v>
      </c>
    </row>
    <row r="1961" spans="1:3" x14ac:dyDescent="0.25">
      <c r="A1961">
        <f t="shared" si="30"/>
        <v>8</v>
      </c>
      <c r="B1961" s="120" t="s">
        <v>1987</v>
      </c>
      <c r="C1961" s="121" t="s">
        <v>1988</v>
      </c>
    </row>
    <row r="1962" spans="1:3" hidden="1" x14ac:dyDescent="0.25">
      <c r="A1962">
        <f t="shared" si="30"/>
        <v>4</v>
      </c>
      <c r="B1962" s="129" t="s">
        <v>4524</v>
      </c>
      <c r="C1962" s="130" t="s">
        <v>4525</v>
      </c>
    </row>
    <row r="1963" spans="1:3" hidden="1" x14ac:dyDescent="0.25">
      <c r="A1963">
        <f t="shared" si="30"/>
        <v>5</v>
      </c>
      <c r="B1963" s="129" t="s">
        <v>4526</v>
      </c>
      <c r="C1963" s="131" t="s">
        <v>4527</v>
      </c>
    </row>
    <row r="1964" spans="1:3" hidden="1" x14ac:dyDescent="0.25">
      <c r="A1964">
        <f t="shared" si="30"/>
        <v>7</v>
      </c>
      <c r="B1964" s="120" t="s">
        <v>4528</v>
      </c>
      <c r="C1964" s="132" t="s">
        <v>1990</v>
      </c>
    </row>
    <row r="1965" spans="1:3" x14ac:dyDescent="0.25">
      <c r="A1965">
        <f t="shared" si="30"/>
        <v>8</v>
      </c>
      <c r="B1965" s="120" t="s">
        <v>1989</v>
      </c>
      <c r="C1965" s="121" t="s">
        <v>1990</v>
      </c>
    </row>
    <row r="1966" spans="1:3" hidden="1" x14ac:dyDescent="0.25">
      <c r="A1966">
        <f t="shared" si="30"/>
        <v>7</v>
      </c>
      <c r="B1966" s="120" t="s">
        <v>4529</v>
      </c>
      <c r="C1966" s="132" t="s">
        <v>1992</v>
      </c>
    </row>
    <row r="1967" spans="1:3" x14ac:dyDescent="0.25">
      <c r="A1967">
        <f t="shared" si="30"/>
        <v>8</v>
      </c>
      <c r="B1967" s="120" t="s">
        <v>1991</v>
      </c>
      <c r="C1967" s="121" t="s">
        <v>1992</v>
      </c>
    </row>
    <row r="1968" spans="1:3" hidden="1" x14ac:dyDescent="0.25">
      <c r="A1968">
        <f t="shared" si="30"/>
        <v>7</v>
      </c>
      <c r="B1968" s="120" t="s">
        <v>4530</v>
      </c>
      <c r="C1968" s="132" t="s">
        <v>1994</v>
      </c>
    </row>
    <row r="1969" spans="1:3" x14ac:dyDescent="0.25">
      <c r="A1969">
        <f t="shared" si="30"/>
        <v>8</v>
      </c>
      <c r="B1969" s="120" t="s">
        <v>1993</v>
      </c>
      <c r="C1969" s="121" t="s">
        <v>1994</v>
      </c>
    </row>
    <row r="1970" spans="1:3" hidden="1" x14ac:dyDescent="0.25">
      <c r="A1970">
        <f t="shared" si="30"/>
        <v>7</v>
      </c>
      <c r="B1970" s="120" t="s">
        <v>4531</v>
      </c>
      <c r="C1970" s="132" t="s">
        <v>1996</v>
      </c>
    </row>
    <row r="1971" spans="1:3" x14ac:dyDescent="0.25">
      <c r="A1971">
        <f t="shared" si="30"/>
        <v>8</v>
      </c>
      <c r="B1971" s="120" t="s">
        <v>1995</v>
      </c>
      <c r="C1971" s="121" t="s">
        <v>1996</v>
      </c>
    </row>
    <row r="1972" spans="1:3" hidden="1" x14ac:dyDescent="0.25">
      <c r="A1972">
        <f t="shared" si="30"/>
        <v>7</v>
      </c>
      <c r="B1972" s="120" t="s">
        <v>4532</v>
      </c>
      <c r="C1972" s="132" t="s">
        <v>1998</v>
      </c>
    </row>
    <row r="1973" spans="1:3" x14ac:dyDescent="0.25">
      <c r="A1973">
        <f t="shared" si="30"/>
        <v>8</v>
      </c>
      <c r="B1973" s="120" t="s">
        <v>1997</v>
      </c>
      <c r="C1973" s="121" t="s">
        <v>1998</v>
      </c>
    </row>
    <row r="1974" spans="1:3" ht="25.5" hidden="1" x14ac:dyDescent="0.25">
      <c r="A1974">
        <f t="shared" si="30"/>
        <v>5</v>
      </c>
      <c r="B1974" s="129" t="s">
        <v>4533</v>
      </c>
      <c r="C1974" s="131" t="s">
        <v>4534</v>
      </c>
    </row>
    <row r="1975" spans="1:3" hidden="1" x14ac:dyDescent="0.25">
      <c r="A1975">
        <f t="shared" si="30"/>
        <v>7</v>
      </c>
      <c r="B1975" s="120" t="s">
        <v>4535</v>
      </c>
      <c r="C1975" s="132" t="s">
        <v>2000</v>
      </c>
    </row>
    <row r="1976" spans="1:3" x14ac:dyDescent="0.25">
      <c r="A1976">
        <f t="shared" si="30"/>
        <v>8</v>
      </c>
      <c r="B1976" s="120" t="s">
        <v>1999</v>
      </c>
      <c r="C1976" s="121" t="s">
        <v>2000</v>
      </c>
    </row>
    <row r="1977" spans="1:3" hidden="1" x14ac:dyDescent="0.25">
      <c r="A1977">
        <f t="shared" si="30"/>
        <v>7</v>
      </c>
      <c r="B1977" s="120" t="s">
        <v>4536</v>
      </c>
      <c r="C1977" s="132" t="s">
        <v>2002</v>
      </c>
    </row>
    <row r="1978" spans="1:3" x14ac:dyDescent="0.25">
      <c r="A1978">
        <f t="shared" si="30"/>
        <v>8</v>
      </c>
      <c r="B1978" s="120" t="s">
        <v>2001</v>
      </c>
      <c r="C1978" s="121" t="s">
        <v>2002</v>
      </c>
    </row>
    <row r="1979" spans="1:3" hidden="1" x14ac:dyDescent="0.25">
      <c r="A1979">
        <f t="shared" si="30"/>
        <v>5</v>
      </c>
      <c r="B1979" s="129" t="s">
        <v>4537</v>
      </c>
      <c r="C1979" s="131" t="s">
        <v>4538</v>
      </c>
    </row>
    <row r="1980" spans="1:3" hidden="1" x14ac:dyDescent="0.25">
      <c r="A1980">
        <f t="shared" si="30"/>
        <v>7</v>
      </c>
      <c r="B1980" s="120" t="s">
        <v>4539</v>
      </c>
      <c r="C1980" s="132" t="s">
        <v>2004</v>
      </c>
    </row>
    <row r="1981" spans="1:3" x14ac:dyDescent="0.25">
      <c r="A1981">
        <f t="shared" si="30"/>
        <v>8</v>
      </c>
      <c r="B1981" s="120" t="s">
        <v>2003</v>
      </c>
      <c r="C1981" s="121" t="s">
        <v>2004</v>
      </c>
    </row>
    <row r="1982" spans="1:3" ht="28.5" hidden="1" x14ac:dyDescent="0.25">
      <c r="A1982">
        <f t="shared" si="30"/>
        <v>7</v>
      </c>
      <c r="B1982" s="120" t="s">
        <v>4540</v>
      </c>
      <c r="C1982" s="132" t="s">
        <v>2006</v>
      </c>
    </row>
    <row r="1983" spans="1:3" ht="30" x14ac:dyDescent="0.25">
      <c r="A1983">
        <f t="shared" si="30"/>
        <v>8</v>
      </c>
      <c r="B1983" s="120" t="s">
        <v>2005</v>
      </c>
      <c r="C1983" s="121" t="s">
        <v>2006</v>
      </c>
    </row>
    <row r="1984" spans="1:3" ht="25.5" hidden="1" x14ac:dyDescent="0.25">
      <c r="A1984">
        <f t="shared" si="30"/>
        <v>5</v>
      </c>
      <c r="B1984" s="129" t="s">
        <v>4541</v>
      </c>
      <c r="C1984" s="131" t="s">
        <v>2008</v>
      </c>
    </row>
    <row r="1985" spans="1:3" ht="28.5" hidden="1" x14ac:dyDescent="0.25">
      <c r="A1985">
        <f t="shared" si="30"/>
        <v>7</v>
      </c>
      <c r="B1985" s="120" t="s">
        <v>4542</v>
      </c>
      <c r="C1985" s="132" t="s">
        <v>2008</v>
      </c>
    </row>
    <row r="1986" spans="1:3" x14ac:dyDescent="0.25">
      <c r="A1986">
        <f t="shared" ref="A1986:A2049" si="31">LEN(B1986)</f>
        <v>8</v>
      </c>
      <c r="B1986" s="120" t="s">
        <v>2007</v>
      </c>
      <c r="C1986" s="121" t="s">
        <v>2008</v>
      </c>
    </row>
    <row r="1987" spans="1:3" ht="25.5" hidden="1" x14ac:dyDescent="0.25">
      <c r="A1987">
        <f t="shared" si="31"/>
        <v>5</v>
      </c>
      <c r="B1987" s="129" t="s">
        <v>4543</v>
      </c>
      <c r="C1987" s="131" t="s">
        <v>4544</v>
      </c>
    </row>
    <row r="1988" spans="1:3" ht="28.5" hidden="1" x14ac:dyDescent="0.25">
      <c r="A1988">
        <f t="shared" si="31"/>
        <v>7</v>
      </c>
      <c r="B1988" s="120" t="s">
        <v>4545</v>
      </c>
      <c r="C1988" s="132" t="s">
        <v>2010</v>
      </c>
    </row>
    <row r="1989" spans="1:3" ht="30" x14ac:dyDescent="0.25">
      <c r="A1989">
        <f t="shared" si="31"/>
        <v>8</v>
      </c>
      <c r="B1989" s="120" t="s">
        <v>2009</v>
      </c>
      <c r="C1989" s="121" t="s">
        <v>2010</v>
      </c>
    </row>
    <row r="1990" spans="1:3" hidden="1" x14ac:dyDescent="0.25">
      <c r="A1990">
        <f t="shared" si="31"/>
        <v>7</v>
      </c>
      <c r="B1990" s="120" t="s">
        <v>4546</v>
      </c>
      <c r="C1990" s="132" t="s">
        <v>2012</v>
      </c>
    </row>
    <row r="1991" spans="1:3" x14ac:dyDescent="0.25">
      <c r="A1991">
        <f t="shared" si="31"/>
        <v>8</v>
      </c>
      <c r="B1991" s="120" t="s">
        <v>2011</v>
      </c>
      <c r="C1991" s="121" t="s">
        <v>2012</v>
      </c>
    </row>
    <row r="1992" spans="1:3" ht="25.5" hidden="1" x14ac:dyDescent="0.25">
      <c r="A1992">
        <f t="shared" si="31"/>
        <v>5</v>
      </c>
      <c r="B1992" s="129" t="s">
        <v>4547</v>
      </c>
      <c r="C1992" s="131" t="s">
        <v>4548</v>
      </c>
    </row>
    <row r="1993" spans="1:3" hidden="1" x14ac:dyDescent="0.25">
      <c r="A1993">
        <f t="shared" si="31"/>
        <v>7</v>
      </c>
      <c r="B1993" s="120" t="s">
        <v>4549</v>
      </c>
      <c r="C1993" s="132" t="s">
        <v>2014</v>
      </c>
    </row>
    <row r="1994" spans="1:3" x14ac:dyDescent="0.25">
      <c r="A1994">
        <f t="shared" si="31"/>
        <v>8</v>
      </c>
      <c r="B1994" s="120" t="s">
        <v>2013</v>
      </c>
      <c r="C1994" s="121" t="s">
        <v>2014</v>
      </c>
    </row>
    <row r="1995" spans="1:3" hidden="1" x14ac:dyDescent="0.25">
      <c r="A1995">
        <f t="shared" si="31"/>
        <v>7</v>
      </c>
      <c r="B1995" s="120" t="s">
        <v>4550</v>
      </c>
      <c r="C1995" s="132" t="s">
        <v>2016</v>
      </c>
    </row>
    <row r="1996" spans="1:3" x14ac:dyDescent="0.25">
      <c r="A1996">
        <f t="shared" si="31"/>
        <v>8</v>
      </c>
      <c r="B1996" s="120" t="s">
        <v>2015</v>
      </c>
      <c r="C1996" s="121" t="s">
        <v>2016</v>
      </c>
    </row>
    <row r="1997" spans="1:3" ht="25.5" hidden="1" x14ac:dyDescent="0.25">
      <c r="A1997">
        <f t="shared" si="31"/>
        <v>5</v>
      </c>
      <c r="B1997" s="129" t="s">
        <v>4551</v>
      </c>
      <c r="C1997" s="131" t="s">
        <v>4552</v>
      </c>
    </row>
    <row r="1998" spans="1:3" hidden="1" x14ac:dyDescent="0.25">
      <c r="A1998">
        <f t="shared" si="31"/>
        <v>7</v>
      </c>
      <c r="B1998" s="120" t="s">
        <v>4553</v>
      </c>
      <c r="C1998" s="132" t="s">
        <v>2018</v>
      </c>
    </row>
    <row r="1999" spans="1:3" x14ac:dyDescent="0.25">
      <c r="A1999">
        <f t="shared" si="31"/>
        <v>8</v>
      </c>
      <c r="B1999" s="120" t="s">
        <v>2017</v>
      </c>
      <c r="C1999" s="121" t="s">
        <v>2018</v>
      </c>
    </row>
    <row r="2000" spans="1:3" ht="25.5" hidden="1" x14ac:dyDescent="0.25">
      <c r="A2000">
        <f t="shared" si="31"/>
        <v>5</v>
      </c>
      <c r="B2000" s="129" t="s">
        <v>4554</v>
      </c>
      <c r="C2000" s="131" t="s">
        <v>4555</v>
      </c>
    </row>
    <row r="2001" spans="1:3" hidden="1" x14ac:dyDescent="0.25">
      <c r="A2001">
        <f t="shared" si="31"/>
        <v>7</v>
      </c>
      <c r="B2001" s="120" t="s">
        <v>4556</v>
      </c>
      <c r="C2001" s="132" t="s">
        <v>2020</v>
      </c>
    </row>
    <row r="2002" spans="1:3" x14ac:dyDescent="0.25">
      <c r="A2002">
        <f t="shared" si="31"/>
        <v>8</v>
      </c>
      <c r="B2002" s="120" t="s">
        <v>2019</v>
      </c>
      <c r="C2002" s="121" t="s">
        <v>2020</v>
      </c>
    </row>
    <row r="2003" spans="1:3" hidden="1" x14ac:dyDescent="0.25">
      <c r="A2003">
        <f t="shared" si="31"/>
        <v>7</v>
      </c>
      <c r="B2003" s="120" t="s">
        <v>4557</v>
      </c>
      <c r="C2003" s="132" t="s">
        <v>2022</v>
      </c>
    </row>
    <row r="2004" spans="1:3" x14ac:dyDescent="0.25">
      <c r="A2004">
        <f t="shared" si="31"/>
        <v>8</v>
      </c>
      <c r="B2004" s="120" t="s">
        <v>2021</v>
      </c>
      <c r="C2004" s="121" t="s">
        <v>2022</v>
      </c>
    </row>
    <row r="2005" spans="1:3" ht="28.5" hidden="1" x14ac:dyDescent="0.25">
      <c r="A2005">
        <f t="shared" si="31"/>
        <v>7</v>
      </c>
      <c r="B2005" s="120" t="s">
        <v>4558</v>
      </c>
      <c r="C2005" s="132" t="s">
        <v>4559</v>
      </c>
    </row>
    <row r="2006" spans="1:3" x14ac:dyDescent="0.25">
      <c r="A2006">
        <f t="shared" si="31"/>
        <v>8</v>
      </c>
      <c r="B2006" s="120" t="s">
        <v>2023</v>
      </c>
      <c r="C2006" s="121" t="s">
        <v>2024</v>
      </c>
    </row>
    <row r="2007" spans="1:3" x14ac:dyDescent="0.25">
      <c r="A2007">
        <f t="shared" si="31"/>
        <v>8</v>
      </c>
      <c r="B2007" s="120" t="s">
        <v>2025</v>
      </c>
      <c r="C2007" s="121" t="s">
        <v>2026</v>
      </c>
    </row>
    <row r="2008" spans="1:3" x14ac:dyDescent="0.25">
      <c r="A2008">
        <f t="shared" si="31"/>
        <v>8</v>
      </c>
      <c r="B2008" s="120" t="s">
        <v>2027</v>
      </c>
      <c r="C2008" s="121" t="s">
        <v>2028</v>
      </c>
    </row>
    <row r="2009" spans="1:3" x14ac:dyDescent="0.25">
      <c r="A2009">
        <f t="shared" si="31"/>
        <v>8</v>
      </c>
      <c r="B2009" s="120" t="s">
        <v>2029</v>
      </c>
      <c r="C2009" s="121" t="s">
        <v>2030</v>
      </c>
    </row>
    <row r="2010" spans="1:3" x14ac:dyDescent="0.25">
      <c r="A2010">
        <f t="shared" si="31"/>
        <v>8</v>
      </c>
      <c r="B2010" s="120" t="s">
        <v>2031</v>
      </c>
      <c r="C2010" s="121" t="s">
        <v>2032</v>
      </c>
    </row>
    <row r="2011" spans="1:3" ht="30" x14ac:dyDescent="0.25">
      <c r="A2011">
        <f t="shared" si="31"/>
        <v>8</v>
      </c>
      <c r="B2011" s="120" t="s">
        <v>2033</v>
      </c>
      <c r="C2011" s="121" t="s">
        <v>2034</v>
      </c>
    </row>
    <row r="2012" spans="1:3" x14ac:dyDescent="0.25">
      <c r="A2012">
        <f t="shared" si="31"/>
        <v>8</v>
      </c>
      <c r="B2012" s="120" t="s">
        <v>2035</v>
      </c>
      <c r="C2012" s="121" t="s">
        <v>2036</v>
      </c>
    </row>
    <row r="2013" spans="1:3" ht="28.5" hidden="1" x14ac:dyDescent="0.25">
      <c r="A2013">
        <f t="shared" si="31"/>
        <v>7</v>
      </c>
      <c r="B2013" s="120" t="s">
        <v>4560</v>
      </c>
      <c r="C2013" s="132" t="s">
        <v>2038</v>
      </c>
    </row>
    <row r="2014" spans="1:3" x14ac:dyDescent="0.25">
      <c r="A2014">
        <f t="shared" si="31"/>
        <v>8</v>
      </c>
      <c r="B2014" s="120" t="s">
        <v>2037</v>
      </c>
      <c r="C2014" s="121" t="s">
        <v>2038</v>
      </c>
    </row>
    <row r="2015" spans="1:3" hidden="1" x14ac:dyDescent="0.25">
      <c r="A2015">
        <f t="shared" si="31"/>
        <v>7</v>
      </c>
      <c r="B2015" s="120" t="s">
        <v>4561</v>
      </c>
      <c r="C2015" s="132" t="s">
        <v>2040</v>
      </c>
    </row>
    <row r="2016" spans="1:3" x14ac:dyDescent="0.25">
      <c r="A2016">
        <f t="shared" si="31"/>
        <v>8</v>
      </c>
      <c r="B2016" s="120" t="s">
        <v>2039</v>
      </c>
      <c r="C2016" s="121" t="s">
        <v>2040</v>
      </c>
    </row>
    <row r="2017" spans="1:3" hidden="1" x14ac:dyDescent="0.25">
      <c r="A2017">
        <f t="shared" si="31"/>
        <v>7</v>
      </c>
      <c r="B2017" s="120" t="s">
        <v>4562</v>
      </c>
      <c r="C2017" s="132" t="s">
        <v>2042</v>
      </c>
    </row>
    <row r="2018" spans="1:3" x14ac:dyDescent="0.25">
      <c r="A2018">
        <f t="shared" si="31"/>
        <v>8</v>
      </c>
      <c r="B2018" s="120" t="s">
        <v>2041</v>
      </c>
      <c r="C2018" s="121" t="s">
        <v>2042</v>
      </c>
    </row>
    <row r="2019" spans="1:3" hidden="1" x14ac:dyDescent="0.25">
      <c r="A2019">
        <f t="shared" si="31"/>
        <v>7</v>
      </c>
      <c r="B2019" s="120" t="s">
        <v>4563</v>
      </c>
      <c r="C2019" s="132" t="s">
        <v>4564</v>
      </c>
    </row>
    <row r="2020" spans="1:3" x14ac:dyDescent="0.25">
      <c r="A2020">
        <f t="shared" si="31"/>
        <v>8</v>
      </c>
      <c r="B2020" s="120" t="s">
        <v>2043</v>
      </c>
      <c r="C2020" s="121" t="s">
        <v>2044</v>
      </c>
    </row>
    <row r="2021" spans="1:3" ht="30" x14ac:dyDescent="0.25">
      <c r="A2021">
        <f t="shared" si="31"/>
        <v>8</v>
      </c>
      <c r="B2021" s="120" t="s">
        <v>2045</v>
      </c>
      <c r="C2021" s="121" t="s">
        <v>2046</v>
      </c>
    </row>
    <row r="2022" spans="1:3" x14ac:dyDescent="0.25">
      <c r="A2022">
        <f t="shared" si="31"/>
        <v>8</v>
      </c>
      <c r="B2022" s="120" t="s">
        <v>2047</v>
      </c>
      <c r="C2022" s="121" t="s">
        <v>2048</v>
      </c>
    </row>
    <row r="2023" spans="1:3" x14ac:dyDescent="0.25">
      <c r="A2023">
        <f t="shared" si="31"/>
        <v>8</v>
      </c>
      <c r="B2023" s="120" t="s">
        <v>2049</v>
      </c>
      <c r="C2023" s="121" t="s">
        <v>2050</v>
      </c>
    </row>
    <row r="2024" spans="1:3" x14ac:dyDescent="0.25">
      <c r="A2024">
        <f t="shared" si="31"/>
        <v>8</v>
      </c>
      <c r="B2024" s="120" t="s">
        <v>2051</v>
      </c>
      <c r="C2024" s="121" t="s">
        <v>2052</v>
      </c>
    </row>
    <row r="2025" spans="1:3" hidden="1" x14ac:dyDescent="0.25">
      <c r="A2025">
        <f t="shared" si="31"/>
        <v>5</v>
      </c>
      <c r="B2025" s="129" t="s">
        <v>4565</v>
      </c>
      <c r="C2025" s="131" t="s">
        <v>4566</v>
      </c>
    </row>
    <row r="2026" spans="1:3" hidden="1" x14ac:dyDescent="0.25">
      <c r="A2026">
        <f t="shared" si="31"/>
        <v>7</v>
      </c>
      <c r="B2026" s="120" t="s">
        <v>4567</v>
      </c>
      <c r="C2026" s="132" t="s">
        <v>2054</v>
      </c>
    </row>
    <row r="2027" spans="1:3" x14ac:dyDescent="0.25">
      <c r="A2027">
        <f t="shared" si="31"/>
        <v>8</v>
      </c>
      <c r="B2027" s="120" t="s">
        <v>2053</v>
      </c>
      <c r="C2027" s="121" t="s">
        <v>2054</v>
      </c>
    </row>
    <row r="2028" spans="1:3" hidden="1" x14ac:dyDescent="0.25">
      <c r="A2028">
        <f t="shared" si="31"/>
        <v>7</v>
      </c>
      <c r="B2028" s="120" t="s">
        <v>4568</v>
      </c>
      <c r="C2028" s="132" t="s">
        <v>2056</v>
      </c>
    </row>
    <row r="2029" spans="1:3" x14ac:dyDescent="0.25">
      <c r="A2029">
        <f t="shared" si="31"/>
        <v>8</v>
      </c>
      <c r="B2029" s="120" t="s">
        <v>2055</v>
      </c>
      <c r="C2029" s="121" t="s">
        <v>2056</v>
      </c>
    </row>
    <row r="2030" spans="1:3" hidden="1" x14ac:dyDescent="0.25">
      <c r="A2030">
        <f t="shared" si="31"/>
        <v>7</v>
      </c>
      <c r="B2030" s="120" t="s">
        <v>4569</v>
      </c>
      <c r="C2030" s="132" t="s">
        <v>2058</v>
      </c>
    </row>
    <row r="2031" spans="1:3" x14ac:dyDescent="0.25">
      <c r="A2031">
        <f t="shared" si="31"/>
        <v>8</v>
      </c>
      <c r="B2031" s="120" t="s">
        <v>2057</v>
      </c>
      <c r="C2031" s="121" t="s">
        <v>2058</v>
      </c>
    </row>
    <row r="2032" spans="1:3" hidden="1" x14ac:dyDescent="0.25">
      <c r="A2032">
        <f t="shared" si="31"/>
        <v>7</v>
      </c>
      <c r="B2032" s="120" t="s">
        <v>4570</v>
      </c>
      <c r="C2032" s="132" t="s">
        <v>2060</v>
      </c>
    </row>
    <row r="2033" spans="1:3" x14ac:dyDescent="0.25">
      <c r="A2033">
        <f t="shared" si="31"/>
        <v>8</v>
      </c>
      <c r="B2033" s="120" t="s">
        <v>2059</v>
      </c>
      <c r="C2033" s="121" t="s">
        <v>2060</v>
      </c>
    </row>
    <row r="2034" spans="1:3" hidden="1" x14ac:dyDescent="0.25">
      <c r="A2034">
        <f t="shared" si="31"/>
        <v>4</v>
      </c>
      <c r="B2034" s="129" t="s">
        <v>4571</v>
      </c>
      <c r="C2034" s="130" t="s">
        <v>4572</v>
      </c>
    </row>
    <row r="2035" spans="1:3" hidden="1" x14ac:dyDescent="0.25">
      <c r="A2035">
        <f t="shared" si="31"/>
        <v>5</v>
      </c>
      <c r="B2035" s="129" t="s">
        <v>4573</v>
      </c>
      <c r="C2035" s="131" t="s">
        <v>4574</v>
      </c>
    </row>
    <row r="2036" spans="1:3" hidden="1" x14ac:dyDescent="0.25">
      <c r="A2036">
        <f t="shared" si="31"/>
        <v>7</v>
      </c>
      <c r="B2036" s="120" t="s">
        <v>4575</v>
      </c>
      <c r="C2036" s="132" t="s">
        <v>4574</v>
      </c>
    </row>
    <row r="2037" spans="1:3" x14ac:dyDescent="0.25">
      <c r="A2037">
        <f t="shared" si="31"/>
        <v>8</v>
      </c>
      <c r="B2037" s="120" t="s">
        <v>2061</v>
      </c>
      <c r="C2037" s="121" t="s">
        <v>2062</v>
      </c>
    </row>
    <row r="2038" spans="1:3" x14ac:dyDescent="0.25">
      <c r="A2038">
        <f t="shared" si="31"/>
        <v>8</v>
      </c>
      <c r="B2038" s="120" t="s">
        <v>2063</v>
      </c>
      <c r="C2038" s="121" t="s">
        <v>2064</v>
      </c>
    </row>
    <row r="2039" spans="1:3" x14ac:dyDescent="0.25">
      <c r="A2039">
        <f t="shared" si="31"/>
        <v>8</v>
      </c>
      <c r="B2039" s="120" t="s">
        <v>2065</v>
      </c>
      <c r="C2039" s="121" t="s">
        <v>2066</v>
      </c>
    </row>
    <row r="2040" spans="1:3" x14ac:dyDescent="0.25">
      <c r="A2040">
        <f t="shared" si="31"/>
        <v>8</v>
      </c>
      <c r="B2040" s="120" t="s">
        <v>2067</v>
      </c>
      <c r="C2040" s="121" t="s">
        <v>2068</v>
      </c>
    </row>
    <row r="2041" spans="1:3" ht="25.5" hidden="1" x14ac:dyDescent="0.25">
      <c r="A2041">
        <f t="shared" si="31"/>
        <v>5</v>
      </c>
      <c r="B2041" s="129" t="s">
        <v>4576</v>
      </c>
      <c r="C2041" s="131" t="s">
        <v>4577</v>
      </c>
    </row>
    <row r="2042" spans="1:3" ht="28.5" hidden="1" x14ac:dyDescent="0.25">
      <c r="A2042">
        <f t="shared" si="31"/>
        <v>7</v>
      </c>
      <c r="B2042" s="120" t="s">
        <v>4578</v>
      </c>
      <c r="C2042" s="132" t="s">
        <v>4579</v>
      </c>
    </row>
    <row r="2043" spans="1:3" ht="30" x14ac:dyDescent="0.25">
      <c r="A2043">
        <f t="shared" si="31"/>
        <v>8</v>
      </c>
      <c r="B2043" s="120" t="s">
        <v>2069</v>
      </c>
      <c r="C2043" s="121" t="s">
        <v>2070</v>
      </c>
    </row>
    <row r="2044" spans="1:3" x14ac:dyDescent="0.25">
      <c r="A2044">
        <f t="shared" si="31"/>
        <v>8</v>
      </c>
      <c r="B2044" s="120" t="s">
        <v>2071</v>
      </c>
      <c r="C2044" s="121" t="s">
        <v>2072</v>
      </c>
    </row>
    <row r="2045" spans="1:3" hidden="1" x14ac:dyDescent="0.25">
      <c r="A2045">
        <f t="shared" si="31"/>
        <v>5</v>
      </c>
      <c r="B2045" s="129" t="s">
        <v>4580</v>
      </c>
      <c r="C2045" s="131" t="s">
        <v>4581</v>
      </c>
    </row>
    <row r="2046" spans="1:3" hidden="1" x14ac:dyDescent="0.25">
      <c r="A2046">
        <f t="shared" si="31"/>
        <v>7</v>
      </c>
      <c r="B2046" s="120" t="s">
        <v>4582</v>
      </c>
      <c r="C2046" s="132" t="s">
        <v>4581</v>
      </c>
    </row>
    <row r="2047" spans="1:3" x14ac:dyDescent="0.25">
      <c r="A2047">
        <f t="shared" si="31"/>
        <v>8</v>
      </c>
      <c r="B2047" s="120" t="s">
        <v>2073</v>
      </c>
      <c r="C2047" s="121" t="s">
        <v>2074</v>
      </c>
    </row>
    <row r="2048" spans="1:3" ht="30" x14ac:dyDescent="0.25">
      <c r="A2048">
        <f t="shared" si="31"/>
        <v>8</v>
      </c>
      <c r="B2048" s="120" t="s">
        <v>2075</v>
      </c>
      <c r="C2048" s="121" t="s">
        <v>2076</v>
      </c>
    </row>
    <row r="2049" spans="1:3" ht="30" x14ac:dyDescent="0.25">
      <c r="A2049">
        <f t="shared" si="31"/>
        <v>8</v>
      </c>
      <c r="B2049" s="120" t="s">
        <v>2077</v>
      </c>
      <c r="C2049" s="121" t="s">
        <v>2078</v>
      </c>
    </row>
    <row r="2050" spans="1:3" x14ac:dyDescent="0.25">
      <c r="A2050">
        <f t="shared" ref="A2050:A2113" si="32">LEN(B2050)</f>
        <v>8</v>
      </c>
      <c r="B2050" s="120" t="s">
        <v>2079</v>
      </c>
      <c r="C2050" s="121" t="s">
        <v>2080</v>
      </c>
    </row>
    <row r="2051" spans="1:3" ht="30" x14ac:dyDescent="0.25">
      <c r="A2051">
        <f t="shared" si="32"/>
        <v>8</v>
      </c>
      <c r="B2051" s="120" t="s">
        <v>2081</v>
      </c>
      <c r="C2051" s="121" t="s">
        <v>2082</v>
      </c>
    </row>
    <row r="2052" spans="1:3" x14ac:dyDescent="0.25">
      <c r="A2052">
        <f t="shared" si="32"/>
        <v>8</v>
      </c>
      <c r="B2052" s="120" t="s">
        <v>2083</v>
      </c>
      <c r="C2052" s="121" t="s">
        <v>2084</v>
      </c>
    </row>
    <row r="2053" spans="1:3" hidden="1" x14ac:dyDescent="0.25">
      <c r="A2053">
        <f t="shared" si="32"/>
        <v>4</v>
      </c>
      <c r="B2053" s="129" t="s">
        <v>4583</v>
      </c>
      <c r="C2053" s="130" t="s">
        <v>4584</v>
      </c>
    </row>
    <row r="2054" spans="1:3" hidden="1" x14ac:dyDescent="0.25">
      <c r="A2054">
        <f t="shared" si="32"/>
        <v>5</v>
      </c>
      <c r="B2054" s="129" t="s">
        <v>4585</v>
      </c>
      <c r="C2054" s="131" t="s">
        <v>4586</v>
      </c>
    </row>
    <row r="2055" spans="1:3" hidden="1" x14ac:dyDescent="0.25">
      <c r="A2055">
        <f t="shared" si="32"/>
        <v>7</v>
      </c>
      <c r="B2055" s="120" t="s">
        <v>4587</v>
      </c>
      <c r="C2055" s="132" t="s">
        <v>2086</v>
      </c>
    </row>
    <row r="2056" spans="1:3" x14ac:dyDescent="0.25">
      <c r="A2056">
        <f t="shared" si="32"/>
        <v>8</v>
      </c>
      <c r="B2056" s="120" t="s">
        <v>2085</v>
      </c>
      <c r="C2056" s="121" t="s">
        <v>2086</v>
      </c>
    </row>
    <row r="2057" spans="1:3" ht="28.5" hidden="1" x14ac:dyDescent="0.25">
      <c r="A2057">
        <f t="shared" si="32"/>
        <v>7</v>
      </c>
      <c r="B2057" s="120" t="s">
        <v>4588</v>
      </c>
      <c r="C2057" s="132" t="s">
        <v>2088</v>
      </c>
    </row>
    <row r="2058" spans="1:3" x14ac:dyDescent="0.25">
      <c r="A2058">
        <f t="shared" si="32"/>
        <v>8</v>
      </c>
      <c r="B2058" s="120" t="s">
        <v>2087</v>
      </c>
      <c r="C2058" s="121" t="s">
        <v>2088</v>
      </c>
    </row>
    <row r="2059" spans="1:3" ht="28.5" hidden="1" x14ac:dyDescent="0.25">
      <c r="A2059">
        <f t="shared" si="32"/>
        <v>7</v>
      </c>
      <c r="B2059" s="120" t="s">
        <v>4589</v>
      </c>
      <c r="C2059" s="132" t="s">
        <v>2090</v>
      </c>
    </row>
    <row r="2060" spans="1:3" ht="30" x14ac:dyDescent="0.25">
      <c r="A2060">
        <f t="shared" si="32"/>
        <v>8</v>
      </c>
      <c r="B2060" s="120" t="s">
        <v>2089</v>
      </c>
      <c r="C2060" s="121" t="s">
        <v>2090</v>
      </c>
    </row>
    <row r="2061" spans="1:3" hidden="1" x14ac:dyDescent="0.25">
      <c r="A2061">
        <f t="shared" si="32"/>
        <v>5</v>
      </c>
      <c r="B2061" s="129" t="s">
        <v>4590</v>
      </c>
      <c r="C2061" s="131" t="s">
        <v>4591</v>
      </c>
    </row>
    <row r="2062" spans="1:3" ht="28.5" hidden="1" x14ac:dyDescent="0.25">
      <c r="A2062">
        <f t="shared" si="32"/>
        <v>7</v>
      </c>
      <c r="B2062" s="120" t="s">
        <v>4592</v>
      </c>
      <c r="C2062" s="132" t="s">
        <v>2092</v>
      </c>
    </row>
    <row r="2063" spans="1:3" ht="30" x14ac:dyDescent="0.25">
      <c r="A2063">
        <f t="shared" si="32"/>
        <v>8</v>
      </c>
      <c r="B2063" s="120" t="s">
        <v>2091</v>
      </c>
      <c r="C2063" s="121" t="s">
        <v>2092</v>
      </c>
    </row>
    <row r="2064" spans="1:3" hidden="1" x14ac:dyDescent="0.25">
      <c r="A2064">
        <f t="shared" si="32"/>
        <v>7</v>
      </c>
      <c r="B2064" s="120" t="s">
        <v>4593</v>
      </c>
      <c r="C2064" s="132" t="s">
        <v>2094</v>
      </c>
    </row>
    <row r="2065" spans="1:3" x14ac:dyDescent="0.25">
      <c r="A2065">
        <f t="shared" si="32"/>
        <v>8</v>
      </c>
      <c r="B2065" s="120" t="s">
        <v>2093</v>
      </c>
      <c r="C2065" s="121" t="s">
        <v>2094</v>
      </c>
    </row>
    <row r="2066" spans="1:3" ht="15.75" hidden="1" x14ac:dyDescent="0.25">
      <c r="A2066">
        <f t="shared" si="32"/>
        <v>1</v>
      </c>
      <c r="B2066" s="125" t="s">
        <v>4594</v>
      </c>
      <c r="C2066" s="126" t="s">
        <v>4595</v>
      </c>
    </row>
    <row r="2067" spans="1:3" hidden="1" x14ac:dyDescent="0.25">
      <c r="A2067">
        <f t="shared" si="32"/>
        <v>2</v>
      </c>
      <c r="B2067" s="127" t="s">
        <v>4596</v>
      </c>
      <c r="C2067" s="128" t="s">
        <v>4597</v>
      </c>
    </row>
    <row r="2068" spans="1:3" hidden="1" x14ac:dyDescent="0.25">
      <c r="A2068">
        <f t="shared" si="32"/>
        <v>4</v>
      </c>
      <c r="B2068" s="129" t="s">
        <v>4598</v>
      </c>
      <c r="C2068" s="130" t="s">
        <v>4599</v>
      </c>
    </row>
    <row r="2069" spans="1:3" hidden="1" x14ac:dyDescent="0.25">
      <c r="A2069">
        <f t="shared" si="32"/>
        <v>5</v>
      </c>
      <c r="B2069" s="129" t="s">
        <v>4600</v>
      </c>
      <c r="C2069" s="131" t="s">
        <v>2096</v>
      </c>
    </row>
    <row r="2070" spans="1:3" hidden="1" x14ac:dyDescent="0.25">
      <c r="A2070">
        <f t="shared" si="32"/>
        <v>7</v>
      </c>
      <c r="B2070" s="120" t="s">
        <v>4601</v>
      </c>
      <c r="C2070" s="132" t="s">
        <v>2096</v>
      </c>
    </row>
    <row r="2071" spans="1:3" x14ac:dyDescent="0.25">
      <c r="A2071">
        <f t="shared" si="32"/>
        <v>8</v>
      </c>
      <c r="B2071" s="120" t="s">
        <v>2095</v>
      </c>
      <c r="C2071" s="121" t="s">
        <v>2096</v>
      </c>
    </row>
    <row r="2072" spans="1:3" hidden="1" x14ac:dyDescent="0.25">
      <c r="A2072">
        <f t="shared" si="32"/>
        <v>4</v>
      </c>
      <c r="B2072" s="129" t="s">
        <v>4602</v>
      </c>
      <c r="C2072" s="130" t="s">
        <v>4603</v>
      </c>
    </row>
    <row r="2073" spans="1:3" hidden="1" x14ac:dyDescent="0.25">
      <c r="A2073">
        <f t="shared" si="32"/>
        <v>5</v>
      </c>
      <c r="B2073" s="129" t="s">
        <v>4604</v>
      </c>
      <c r="C2073" s="131" t="s">
        <v>2098</v>
      </c>
    </row>
    <row r="2074" spans="1:3" hidden="1" x14ac:dyDescent="0.25">
      <c r="A2074">
        <f t="shared" si="32"/>
        <v>7</v>
      </c>
      <c r="B2074" s="120" t="s">
        <v>4605</v>
      </c>
      <c r="C2074" s="132" t="s">
        <v>2098</v>
      </c>
    </row>
    <row r="2075" spans="1:3" x14ac:dyDescent="0.25">
      <c r="A2075">
        <f t="shared" si="32"/>
        <v>8</v>
      </c>
      <c r="B2075" s="120" t="s">
        <v>2097</v>
      </c>
      <c r="C2075" s="121" t="s">
        <v>2098</v>
      </c>
    </row>
    <row r="2076" spans="1:3" hidden="1" x14ac:dyDescent="0.25">
      <c r="A2076">
        <f t="shared" si="32"/>
        <v>4</v>
      </c>
      <c r="B2076" s="129" t="s">
        <v>4606</v>
      </c>
      <c r="C2076" s="130" t="s">
        <v>4607</v>
      </c>
    </row>
    <row r="2077" spans="1:3" hidden="1" x14ac:dyDescent="0.25">
      <c r="A2077">
        <f t="shared" si="32"/>
        <v>5</v>
      </c>
      <c r="B2077" s="129" t="s">
        <v>4608</v>
      </c>
      <c r="C2077" s="131" t="s">
        <v>2100</v>
      </c>
    </row>
    <row r="2078" spans="1:3" hidden="1" x14ac:dyDescent="0.25">
      <c r="A2078">
        <f t="shared" si="32"/>
        <v>7</v>
      </c>
      <c r="B2078" s="120" t="s">
        <v>4609</v>
      </c>
      <c r="C2078" s="132" t="s">
        <v>2100</v>
      </c>
    </row>
    <row r="2079" spans="1:3" x14ac:dyDescent="0.25">
      <c r="A2079">
        <f t="shared" si="32"/>
        <v>8</v>
      </c>
      <c r="B2079" s="120" t="s">
        <v>2099</v>
      </c>
      <c r="C2079" s="121" t="s">
        <v>2100</v>
      </c>
    </row>
    <row r="2080" spans="1:3" hidden="1" x14ac:dyDescent="0.25">
      <c r="A2080">
        <f t="shared" si="32"/>
        <v>5</v>
      </c>
      <c r="B2080" s="129" t="s">
        <v>4610</v>
      </c>
      <c r="C2080" s="131" t="s">
        <v>4611</v>
      </c>
    </row>
    <row r="2081" spans="1:3" hidden="1" x14ac:dyDescent="0.25">
      <c r="A2081">
        <f t="shared" si="32"/>
        <v>7</v>
      </c>
      <c r="B2081" s="120" t="s">
        <v>4612</v>
      </c>
      <c r="C2081" s="132" t="s">
        <v>2102</v>
      </c>
    </row>
    <row r="2082" spans="1:3" x14ac:dyDescent="0.25">
      <c r="A2082">
        <f t="shared" si="32"/>
        <v>8</v>
      </c>
      <c r="B2082" s="120" t="s">
        <v>2101</v>
      </c>
      <c r="C2082" s="121" t="s">
        <v>2102</v>
      </c>
    </row>
    <row r="2083" spans="1:3" hidden="1" x14ac:dyDescent="0.25">
      <c r="A2083">
        <f t="shared" si="32"/>
        <v>7</v>
      </c>
      <c r="B2083" s="120" t="s">
        <v>4613</v>
      </c>
      <c r="C2083" s="132" t="s">
        <v>2104</v>
      </c>
    </row>
    <row r="2084" spans="1:3" x14ac:dyDescent="0.25">
      <c r="A2084">
        <f t="shared" si="32"/>
        <v>8</v>
      </c>
      <c r="B2084" s="120" t="s">
        <v>2103</v>
      </c>
      <c r="C2084" s="121" t="s">
        <v>2104</v>
      </c>
    </row>
    <row r="2085" spans="1:3" hidden="1" x14ac:dyDescent="0.25">
      <c r="A2085">
        <f t="shared" si="32"/>
        <v>5</v>
      </c>
      <c r="B2085" s="129" t="s">
        <v>4614</v>
      </c>
      <c r="C2085" s="131" t="s">
        <v>4615</v>
      </c>
    </row>
    <row r="2086" spans="1:3" hidden="1" x14ac:dyDescent="0.25">
      <c r="A2086">
        <f t="shared" si="32"/>
        <v>7</v>
      </c>
      <c r="B2086" s="120" t="s">
        <v>4616</v>
      </c>
      <c r="C2086" s="132" t="s">
        <v>4615</v>
      </c>
    </row>
    <row r="2087" spans="1:3" ht="30" x14ac:dyDescent="0.25">
      <c r="A2087">
        <f t="shared" si="32"/>
        <v>8</v>
      </c>
      <c r="B2087" s="120" t="s">
        <v>2105</v>
      </c>
      <c r="C2087" s="121" t="s">
        <v>2106</v>
      </c>
    </row>
    <row r="2088" spans="1:3" x14ac:dyDescent="0.25">
      <c r="A2088">
        <f t="shared" si="32"/>
        <v>8</v>
      </c>
      <c r="B2088" s="120" t="s">
        <v>2107</v>
      </c>
      <c r="C2088" s="121" t="s">
        <v>2108</v>
      </c>
    </row>
    <row r="2089" spans="1:3" hidden="1" x14ac:dyDescent="0.25">
      <c r="A2089">
        <f t="shared" si="32"/>
        <v>4</v>
      </c>
      <c r="B2089" s="129" t="s">
        <v>4617</v>
      </c>
      <c r="C2089" s="130" t="s">
        <v>4618</v>
      </c>
    </row>
    <row r="2090" spans="1:3" hidden="1" x14ac:dyDescent="0.25">
      <c r="A2090">
        <f t="shared" si="32"/>
        <v>5</v>
      </c>
      <c r="B2090" s="129" t="s">
        <v>4619</v>
      </c>
      <c r="C2090" s="131" t="s">
        <v>2110</v>
      </c>
    </row>
    <row r="2091" spans="1:3" hidden="1" x14ac:dyDescent="0.25">
      <c r="A2091">
        <f t="shared" si="32"/>
        <v>7</v>
      </c>
      <c r="B2091" s="120" t="s">
        <v>4620</v>
      </c>
      <c r="C2091" s="132" t="s">
        <v>2110</v>
      </c>
    </row>
    <row r="2092" spans="1:3" x14ac:dyDescent="0.25">
      <c r="A2092">
        <f t="shared" si="32"/>
        <v>8</v>
      </c>
      <c r="B2092" s="120" t="s">
        <v>2109</v>
      </c>
      <c r="C2092" s="121" t="s">
        <v>2110</v>
      </c>
    </row>
    <row r="2093" spans="1:3" hidden="1" x14ac:dyDescent="0.25">
      <c r="A2093">
        <f t="shared" si="32"/>
        <v>5</v>
      </c>
      <c r="B2093" s="129" t="s">
        <v>4621</v>
      </c>
      <c r="C2093" s="131" t="s">
        <v>2112</v>
      </c>
    </row>
    <row r="2094" spans="1:3" hidden="1" x14ac:dyDescent="0.25">
      <c r="A2094">
        <f t="shared" si="32"/>
        <v>7</v>
      </c>
      <c r="B2094" s="120" t="s">
        <v>4622</v>
      </c>
      <c r="C2094" s="132" t="s">
        <v>2112</v>
      </c>
    </row>
    <row r="2095" spans="1:3" x14ac:dyDescent="0.25">
      <c r="A2095">
        <f t="shared" si="32"/>
        <v>8</v>
      </c>
      <c r="B2095" s="120" t="s">
        <v>2111</v>
      </c>
      <c r="C2095" s="121" t="s">
        <v>2112</v>
      </c>
    </row>
    <row r="2096" spans="1:3" hidden="1" x14ac:dyDescent="0.25">
      <c r="A2096">
        <f t="shared" si="32"/>
        <v>4</v>
      </c>
      <c r="B2096" s="129" t="s">
        <v>4623</v>
      </c>
      <c r="C2096" s="130" t="s">
        <v>4624</v>
      </c>
    </row>
    <row r="2097" spans="1:3" hidden="1" x14ac:dyDescent="0.25">
      <c r="A2097">
        <f t="shared" si="32"/>
        <v>5</v>
      </c>
      <c r="B2097" s="129" t="s">
        <v>4625</v>
      </c>
      <c r="C2097" s="131" t="s">
        <v>4626</v>
      </c>
    </row>
    <row r="2098" spans="1:3" hidden="1" x14ac:dyDescent="0.25">
      <c r="A2098">
        <f t="shared" si="32"/>
        <v>7</v>
      </c>
      <c r="B2098" s="120" t="s">
        <v>4627</v>
      </c>
      <c r="C2098" s="132" t="s">
        <v>2114</v>
      </c>
    </row>
    <row r="2099" spans="1:3" x14ac:dyDescent="0.25">
      <c r="A2099">
        <f t="shared" si="32"/>
        <v>8</v>
      </c>
      <c r="B2099" s="120" t="s">
        <v>2113</v>
      </c>
      <c r="C2099" s="121" t="s">
        <v>2114</v>
      </c>
    </row>
    <row r="2100" spans="1:3" hidden="1" x14ac:dyDescent="0.25">
      <c r="A2100">
        <f t="shared" si="32"/>
        <v>7</v>
      </c>
      <c r="B2100" s="120" t="s">
        <v>4628</v>
      </c>
      <c r="C2100" s="132" t="s">
        <v>2116</v>
      </c>
    </row>
    <row r="2101" spans="1:3" x14ac:dyDescent="0.25">
      <c r="A2101">
        <f t="shared" si="32"/>
        <v>8</v>
      </c>
      <c r="B2101" s="120" t="s">
        <v>2115</v>
      </c>
      <c r="C2101" s="121" t="s">
        <v>2116</v>
      </c>
    </row>
    <row r="2102" spans="1:3" hidden="1" x14ac:dyDescent="0.25">
      <c r="A2102">
        <f t="shared" si="32"/>
        <v>2</v>
      </c>
      <c r="B2102" s="127" t="s">
        <v>4629</v>
      </c>
      <c r="C2102" s="128" t="s">
        <v>4630</v>
      </c>
    </row>
    <row r="2103" spans="1:3" hidden="1" x14ac:dyDescent="0.25">
      <c r="A2103">
        <f t="shared" si="32"/>
        <v>4</v>
      </c>
      <c r="B2103" s="129" t="s">
        <v>4631</v>
      </c>
      <c r="C2103" s="130" t="s">
        <v>4632</v>
      </c>
    </row>
    <row r="2104" spans="1:3" hidden="1" x14ac:dyDescent="0.25">
      <c r="A2104">
        <f t="shared" si="32"/>
        <v>5</v>
      </c>
      <c r="B2104" s="129" t="s">
        <v>4633</v>
      </c>
      <c r="C2104" s="131" t="s">
        <v>2118</v>
      </c>
    </row>
    <row r="2105" spans="1:3" hidden="1" x14ac:dyDescent="0.25">
      <c r="A2105">
        <f t="shared" si="32"/>
        <v>7</v>
      </c>
      <c r="B2105" s="120" t="s">
        <v>4634</v>
      </c>
      <c r="C2105" s="132" t="s">
        <v>2118</v>
      </c>
    </row>
    <row r="2106" spans="1:3" x14ac:dyDescent="0.25">
      <c r="A2106">
        <f t="shared" si="32"/>
        <v>8</v>
      </c>
      <c r="B2106" s="120" t="s">
        <v>2117</v>
      </c>
      <c r="C2106" s="121" t="s">
        <v>2118</v>
      </c>
    </row>
    <row r="2107" spans="1:3" hidden="1" x14ac:dyDescent="0.25">
      <c r="A2107">
        <f t="shared" si="32"/>
        <v>4</v>
      </c>
      <c r="B2107" s="129" t="s">
        <v>4635</v>
      </c>
      <c r="C2107" s="130" t="s">
        <v>4636</v>
      </c>
    </row>
    <row r="2108" spans="1:3" hidden="1" x14ac:dyDescent="0.25">
      <c r="A2108">
        <f t="shared" si="32"/>
        <v>5</v>
      </c>
      <c r="B2108" s="129" t="s">
        <v>4637</v>
      </c>
      <c r="C2108" s="131" t="s">
        <v>2120</v>
      </c>
    </row>
    <row r="2109" spans="1:3" hidden="1" x14ac:dyDescent="0.25">
      <c r="A2109">
        <f t="shared" si="32"/>
        <v>7</v>
      </c>
      <c r="B2109" s="120" t="s">
        <v>4638</v>
      </c>
      <c r="C2109" s="132" t="s">
        <v>2120</v>
      </c>
    </row>
    <row r="2110" spans="1:3" x14ac:dyDescent="0.25">
      <c r="A2110">
        <f t="shared" si="32"/>
        <v>8</v>
      </c>
      <c r="B2110" s="120" t="s">
        <v>2119</v>
      </c>
      <c r="C2110" s="121" t="s">
        <v>2120</v>
      </c>
    </row>
    <row r="2111" spans="1:3" hidden="1" x14ac:dyDescent="0.25">
      <c r="A2111">
        <f t="shared" si="32"/>
        <v>4</v>
      </c>
      <c r="B2111" s="129" t="s">
        <v>4639</v>
      </c>
      <c r="C2111" s="130" t="s">
        <v>4640</v>
      </c>
    </row>
    <row r="2112" spans="1:3" hidden="1" x14ac:dyDescent="0.25">
      <c r="A2112">
        <f t="shared" si="32"/>
        <v>5</v>
      </c>
      <c r="B2112" s="129" t="s">
        <v>4641</v>
      </c>
      <c r="C2112" s="131" t="s">
        <v>4642</v>
      </c>
    </row>
    <row r="2113" spans="1:3" hidden="1" x14ac:dyDescent="0.25">
      <c r="A2113">
        <f t="shared" si="32"/>
        <v>7</v>
      </c>
      <c r="B2113" s="120" t="s">
        <v>4643</v>
      </c>
      <c r="C2113" s="132" t="s">
        <v>2122</v>
      </c>
    </row>
    <row r="2114" spans="1:3" x14ac:dyDescent="0.25">
      <c r="A2114">
        <f t="shared" ref="A2114:A2177" si="33">LEN(B2114)</f>
        <v>8</v>
      </c>
      <c r="B2114" s="120" t="s">
        <v>2121</v>
      </c>
      <c r="C2114" s="121" t="s">
        <v>2122</v>
      </c>
    </row>
    <row r="2115" spans="1:3" hidden="1" x14ac:dyDescent="0.25">
      <c r="A2115">
        <f t="shared" si="33"/>
        <v>4</v>
      </c>
      <c r="B2115" s="129" t="s">
        <v>4644</v>
      </c>
      <c r="C2115" s="130" t="s">
        <v>4645</v>
      </c>
    </row>
    <row r="2116" spans="1:3" hidden="1" x14ac:dyDescent="0.25">
      <c r="A2116">
        <f t="shared" si="33"/>
        <v>5</v>
      </c>
      <c r="B2116" s="129" t="s">
        <v>4646</v>
      </c>
      <c r="C2116" s="131" t="s">
        <v>2124</v>
      </c>
    </row>
    <row r="2117" spans="1:3" hidden="1" x14ac:dyDescent="0.25">
      <c r="A2117">
        <f t="shared" si="33"/>
        <v>7</v>
      </c>
      <c r="B2117" s="120" t="s">
        <v>4647</v>
      </c>
      <c r="C2117" s="132" t="s">
        <v>2124</v>
      </c>
    </row>
    <row r="2118" spans="1:3" x14ac:dyDescent="0.25">
      <c r="A2118">
        <f t="shared" si="33"/>
        <v>8</v>
      </c>
      <c r="B2118" s="120" t="s">
        <v>2123</v>
      </c>
      <c r="C2118" s="121" t="s">
        <v>2124</v>
      </c>
    </row>
    <row r="2119" spans="1:3" hidden="1" x14ac:dyDescent="0.25">
      <c r="A2119">
        <f t="shared" si="33"/>
        <v>2</v>
      </c>
      <c r="B2119" s="127" t="s">
        <v>4648</v>
      </c>
      <c r="C2119" s="128" t="s">
        <v>4649</v>
      </c>
    </row>
    <row r="2120" spans="1:3" hidden="1" x14ac:dyDescent="0.25">
      <c r="A2120">
        <f t="shared" si="33"/>
        <v>4</v>
      </c>
      <c r="B2120" s="129" t="s">
        <v>4650</v>
      </c>
      <c r="C2120" s="130" t="s">
        <v>4651</v>
      </c>
    </row>
    <row r="2121" spans="1:3" hidden="1" x14ac:dyDescent="0.25">
      <c r="A2121">
        <f t="shared" si="33"/>
        <v>5</v>
      </c>
      <c r="B2121" s="129" t="s">
        <v>4652</v>
      </c>
      <c r="C2121" s="131" t="s">
        <v>4653</v>
      </c>
    </row>
    <row r="2122" spans="1:3" hidden="1" x14ac:dyDescent="0.25">
      <c r="A2122">
        <f t="shared" si="33"/>
        <v>7</v>
      </c>
      <c r="B2122" s="120" t="s">
        <v>4654</v>
      </c>
      <c r="C2122" s="132" t="s">
        <v>2126</v>
      </c>
    </row>
    <row r="2123" spans="1:3" x14ac:dyDescent="0.25">
      <c r="A2123">
        <f t="shared" si="33"/>
        <v>8</v>
      </c>
      <c r="B2123" s="120" t="s">
        <v>2125</v>
      </c>
      <c r="C2123" s="121" t="s">
        <v>2126</v>
      </c>
    </row>
    <row r="2124" spans="1:3" hidden="1" x14ac:dyDescent="0.25">
      <c r="A2124">
        <f t="shared" si="33"/>
        <v>7</v>
      </c>
      <c r="B2124" s="120" t="s">
        <v>4655</v>
      </c>
      <c r="C2124" s="132" t="s">
        <v>2128</v>
      </c>
    </row>
    <row r="2125" spans="1:3" x14ac:dyDescent="0.25">
      <c r="A2125">
        <f t="shared" si="33"/>
        <v>8</v>
      </c>
      <c r="B2125" s="120" t="s">
        <v>2127</v>
      </c>
      <c r="C2125" s="121" t="s">
        <v>2128</v>
      </c>
    </row>
    <row r="2126" spans="1:3" hidden="1" x14ac:dyDescent="0.25">
      <c r="A2126">
        <f t="shared" si="33"/>
        <v>4</v>
      </c>
      <c r="B2126" s="129" t="s">
        <v>4656</v>
      </c>
      <c r="C2126" s="130" t="s">
        <v>4657</v>
      </c>
    </row>
    <row r="2127" spans="1:3" hidden="1" x14ac:dyDescent="0.25">
      <c r="A2127">
        <f t="shared" si="33"/>
        <v>5</v>
      </c>
      <c r="B2127" s="129" t="s">
        <v>4658</v>
      </c>
      <c r="C2127" s="131" t="s">
        <v>2130</v>
      </c>
    </row>
    <row r="2128" spans="1:3" hidden="1" x14ac:dyDescent="0.25">
      <c r="A2128">
        <f t="shared" si="33"/>
        <v>7</v>
      </c>
      <c r="B2128" s="120" t="s">
        <v>4659</v>
      </c>
      <c r="C2128" s="132" t="s">
        <v>2130</v>
      </c>
    </row>
    <row r="2129" spans="1:3" x14ac:dyDescent="0.25">
      <c r="A2129">
        <f t="shared" si="33"/>
        <v>8</v>
      </c>
      <c r="B2129" s="120" t="s">
        <v>2129</v>
      </c>
      <c r="C2129" s="121" t="s">
        <v>2130</v>
      </c>
    </row>
    <row r="2130" spans="1:3" hidden="1" x14ac:dyDescent="0.25">
      <c r="A2130">
        <f t="shared" si="33"/>
        <v>5</v>
      </c>
      <c r="B2130" s="129" t="s">
        <v>4660</v>
      </c>
      <c r="C2130" s="131" t="s">
        <v>2132</v>
      </c>
    </row>
    <row r="2131" spans="1:3" hidden="1" x14ac:dyDescent="0.25">
      <c r="A2131">
        <f t="shared" si="33"/>
        <v>7</v>
      </c>
      <c r="B2131" s="120" t="s">
        <v>4661</v>
      </c>
      <c r="C2131" s="132" t="s">
        <v>2132</v>
      </c>
    </row>
    <row r="2132" spans="1:3" x14ac:dyDescent="0.25">
      <c r="A2132">
        <f t="shared" si="33"/>
        <v>8</v>
      </c>
      <c r="B2132" s="120" t="s">
        <v>2131</v>
      </c>
      <c r="C2132" s="121" t="s">
        <v>2132</v>
      </c>
    </row>
    <row r="2133" spans="1:3" hidden="1" x14ac:dyDescent="0.25">
      <c r="A2133">
        <f t="shared" si="33"/>
        <v>2</v>
      </c>
      <c r="B2133" s="127" t="s">
        <v>4662</v>
      </c>
      <c r="C2133" s="128" t="s">
        <v>4663</v>
      </c>
    </row>
    <row r="2134" spans="1:3" hidden="1" x14ac:dyDescent="0.25">
      <c r="A2134">
        <f t="shared" si="33"/>
        <v>4</v>
      </c>
      <c r="B2134" s="129" t="s">
        <v>4664</v>
      </c>
      <c r="C2134" s="130" t="s">
        <v>4665</v>
      </c>
    </row>
    <row r="2135" spans="1:3" hidden="1" x14ac:dyDescent="0.25">
      <c r="A2135">
        <f t="shared" si="33"/>
        <v>5</v>
      </c>
      <c r="B2135" s="129" t="s">
        <v>4666</v>
      </c>
      <c r="C2135" s="131" t="s">
        <v>4667</v>
      </c>
    </row>
    <row r="2136" spans="1:3" hidden="1" x14ac:dyDescent="0.25">
      <c r="A2136">
        <f t="shared" si="33"/>
        <v>7</v>
      </c>
      <c r="B2136" s="120" t="s">
        <v>4668</v>
      </c>
      <c r="C2136" s="132" t="s">
        <v>2134</v>
      </c>
    </row>
    <row r="2137" spans="1:3" x14ac:dyDescent="0.25">
      <c r="A2137">
        <f t="shared" si="33"/>
        <v>8</v>
      </c>
      <c r="B2137" s="120" t="s">
        <v>2133</v>
      </c>
      <c r="C2137" s="121" t="s">
        <v>2134</v>
      </c>
    </row>
    <row r="2138" spans="1:3" hidden="1" x14ac:dyDescent="0.25">
      <c r="A2138">
        <f t="shared" si="33"/>
        <v>7</v>
      </c>
      <c r="B2138" s="120" t="s">
        <v>4669</v>
      </c>
      <c r="C2138" s="132" t="s">
        <v>2136</v>
      </c>
    </row>
    <row r="2139" spans="1:3" x14ac:dyDescent="0.25">
      <c r="A2139">
        <f t="shared" si="33"/>
        <v>8</v>
      </c>
      <c r="B2139" s="120" t="s">
        <v>2135</v>
      </c>
      <c r="C2139" s="121" t="s">
        <v>2136</v>
      </c>
    </row>
    <row r="2140" spans="1:3" hidden="1" x14ac:dyDescent="0.25">
      <c r="A2140">
        <f t="shared" si="33"/>
        <v>4</v>
      </c>
      <c r="B2140" s="129" t="s">
        <v>4670</v>
      </c>
      <c r="C2140" s="130" t="s">
        <v>4671</v>
      </c>
    </row>
    <row r="2141" spans="1:3" hidden="1" x14ac:dyDescent="0.25">
      <c r="A2141">
        <f t="shared" si="33"/>
        <v>5</v>
      </c>
      <c r="B2141" s="129" t="s">
        <v>4672</v>
      </c>
      <c r="C2141" s="131" t="s">
        <v>4673</v>
      </c>
    </row>
    <row r="2142" spans="1:3" hidden="1" x14ac:dyDescent="0.25">
      <c r="A2142">
        <f t="shared" si="33"/>
        <v>7</v>
      </c>
      <c r="B2142" s="120" t="s">
        <v>4674</v>
      </c>
      <c r="C2142" s="132" t="s">
        <v>2138</v>
      </c>
    </row>
    <row r="2143" spans="1:3" x14ac:dyDescent="0.25">
      <c r="A2143">
        <f t="shared" si="33"/>
        <v>8</v>
      </c>
      <c r="B2143" s="120" t="s">
        <v>2137</v>
      </c>
      <c r="C2143" s="121" t="s">
        <v>2138</v>
      </c>
    </row>
    <row r="2144" spans="1:3" hidden="1" x14ac:dyDescent="0.25">
      <c r="A2144">
        <f t="shared" si="33"/>
        <v>7</v>
      </c>
      <c r="B2144" s="120" t="s">
        <v>4675</v>
      </c>
      <c r="C2144" s="132" t="s">
        <v>2140</v>
      </c>
    </row>
    <row r="2145" spans="1:3" x14ac:dyDescent="0.25">
      <c r="A2145">
        <f t="shared" si="33"/>
        <v>8</v>
      </c>
      <c r="B2145" s="120" t="s">
        <v>2139</v>
      </c>
      <c r="C2145" s="121" t="s">
        <v>2140</v>
      </c>
    </row>
    <row r="2146" spans="1:3" hidden="1" x14ac:dyDescent="0.25">
      <c r="A2146">
        <f t="shared" si="33"/>
        <v>7</v>
      </c>
      <c r="B2146" s="120" t="s">
        <v>4676</v>
      </c>
      <c r="C2146" s="132" t="s">
        <v>2142</v>
      </c>
    </row>
    <row r="2147" spans="1:3" x14ac:dyDescent="0.25">
      <c r="A2147">
        <f t="shared" si="33"/>
        <v>8</v>
      </c>
      <c r="B2147" s="120" t="s">
        <v>2141</v>
      </c>
      <c r="C2147" s="121" t="s">
        <v>2142</v>
      </c>
    </row>
    <row r="2148" spans="1:3" hidden="1" x14ac:dyDescent="0.25">
      <c r="A2148">
        <f t="shared" si="33"/>
        <v>7</v>
      </c>
      <c r="B2148" s="120" t="s">
        <v>4677</v>
      </c>
      <c r="C2148" s="132" t="s">
        <v>2144</v>
      </c>
    </row>
    <row r="2149" spans="1:3" x14ac:dyDescent="0.25">
      <c r="A2149">
        <f t="shared" si="33"/>
        <v>8</v>
      </c>
      <c r="B2149" s="120" t="s">
        <v>2143</v>
      </c>
      <c r="C2149" s="121" t="s">
        <v>2144</v>
      </c>
    </row>
    <row r="2150" spans="1:3" hidden="1" x14ac:dyDescent="0.25">
      <c r="A2150">
        <f t="shared" si="33"/>
        <v>7</v>
      </c>
      <c r="B2150" s="120" t="s">
        <v>4678</v>
      </c>
      <c r="C2150" s="132" t="s">
        <v>2146</v>
      </c>
    </row>
    <row r="2151" spans="1:3" x14ac:dyDescent="0.25">
      <c r="A2151">
        <f t="shared" si="33"/>
        <v>8</v>
      </c>
      <c r="B2151" s="120" t="s">
        <v>2145</v>
      </c>
      <c r="C2151" s="121" t="s">
        <v>2146</v>
      </c>
    </row>
    <row r="2152" spans="1:3" hidden="1" x14ac:dyDescent="0.25">
      <c r="A2152">
        <f t="shared" si="33"/>
        <v>7</v>
      </c>
      <c r="B2152" s="120" t="s">
        <v>4679</v>
      </c>
      <c r="C2152" s="132" t="s">
        <v>2148</v>
      </c>
    </row>
    <row r="2153" spans="1:3" x14ac:dyDescent="0.25">
      <c r="A2153">
        <f t="shared" si="33"/>
        <v>8</v>
      </c>
      <c r="B2153" s="120" t="s">
        <v>2147</v>
      </c>
      <c r="C2153" s="121" t="s">
        <v>2148</v>
      </c>
    </row>
    <row r="2154" spans="1:3" hidden="1" x14ac:dyDescent="0.25">
      <c r="A2154">
        <f t="shared" si="33"/>
        <v>7</v>
      </c>
      <c r="B2154" s="120" t="s">
        <v>4680</v>
      </c>
      <c r="C2154" s="132" t="s">
        <v>2150</v>
      </c>
    </row>
    <row r="2155" spans="1:3" x14ac:dyDescent="0.25">
      <c r="A2155">
        <f t="shared" si="33"/>
        <v>8</v>
      </c>
      <c r="B2155" s="120" t="s">
        <v>2149</v>
      </c>
      <c r="C2155" s="121" t="s">
        <v>2150</v>
      </c>
    </row>
    <row r="2156" spans="1:3" hidden="1" x14ac:dyDescent="0.25">
      <c r="A2156">
        <f t="shared" si="33"/>
        <v>5</v>
      </c>
      <c r="B2156" s="129" t="s">
        <v>4681</v>
      </c>
      <c r="C2156" s="131" t="s">
        <v>4682</v>
      </c>
    </row>
    <row r="2157" spans="1:3" hidden="1" x14ac:dyDescent="0.25">
      <c r="A2157">
        <f t="shared" si="33"/>
        <v>7</v>
      </c>
      <c r="B2157" s="120" t="s">
        <v>4683</v>
      </c>
      <c r="C2157" s="132" t="s">
        <v>4682</v>
      </c>
    </row>
    <row r="2158" spans="1:3" ht="30" x14ac:dyDescent="0.25">
      <c r="A2158">
        <f t="shared" si="33"/>
        <v>8</v>
      </c>
      <c r="B2158" s="120" t="s">
        <v>2151</v>
      </c>
      <c r="C2158" s="121" t="s">
        <v>2152</v>
      </c>
    </row>
    <row r="2159" spans="1:3" x14ac:dyDescent="0.25">
      <c r="A2159">
        <f t="shared" si="33"/>
        <v>8</v>
      </c>
      <c r="B2159" s="120" t="s">
        <v>2153</v>
      </c>
      <c r="C2159" s="121" t="s">
        <v>2154</v>
      </c>
    </row>
    <row r="2160" spans="1:3" hidden="1" x14ac:dyDescent="0.25">
      <c r="A2160">
        <f t="shared" si="33"/>
        <v>5</v>
      </c>
      <c r="B2160" s="129" t="s">
        <v>4684</v>
      </c>
      <c r="C2160" s="131" t="s">
        <v>2156</v>
      </c>
    </row>
    <row r="2161" spans="1:3" hidden="1" x14ac:dyDescent="0.25">
      <c r="A2161">
        <f t="shared" si="33"/>
        <v>7</v>
      </c>
      <c r="B2161" s="120" t="s">
        <v>4685</v>
      </c>
      <c r="C2161" s="132" t="s">
        <v>2156</v>
      </c>
    </row>
    <row r="2162" spans="1:3" x14ac:dyDescent="0.25">
      <c r="A2162">
        <f t="shared" si="33"/>
        <v>8</v>
      </c>
      <c r="B2162" s="120" t="s">
        <v>2155</v>
      </c>
      <c r="C2162" s="121" t="s">
        <v>2156</v>
      </c>
    </row>
    <row r="2163" spans="1:3" hidden="1" x14ac:dyDescent="0.25">
      <c r="A2163">
        <f t="shared" si="33"/>
        <v>5</v>
      </c>
      <c r="B2163" s="129" t="s">
        <v>4686</v>
      </c>
      <c r="C2163" s="131" t="s">
        <v>4687</v>
      </c>
    </row>
    <row r="2164" spans="1:3" hidden="1" x14ac:dyDescent="0.25">
      <c r="A2164">
        <f t="shared" si="33"/>
        <v>7</v>
      </c>
      <c r="B2164" s="120" t="s">
        <v>4688</v>
      </c>
      <c r="C2164" s="132" t="s">
        <v>2158</v>
      </c>
    </row>
    <row r="2165" spans="1:3" x14ac:dyDescent="0.25">
      <c r="A2165">
        <f t="shared" si="33"/>
        <v>8</v>
      </c>
      <c r="B2165" s="120" t="s">
        <v>2157</v>
      </c>
      <c r="C2165" s="121" t="s">
        <v>2158</v>
      </c>
    </row>
    <row r="2166" spans="1:3" hidden="1" x14ac:dyDescent="0.25">
      <c r="A2166">
        <f t="shared" si="33"/>
        <v>7</v>
      </c>
      <c r="B2166" s="120" t="s">
        <v>4689</v>
      </c>
      <c r="C2166" s="132" t="s">
        <v>2160</v>
      </c>
    </row>
    <row r="2167" spans="1:3" x14ac:dyDescent="0.25">
      <c r="A2167">
        <f t="shared" si="33"/>
        <v>8</v>
      </c>
      <c r="B2167" s="120" t="s">
        <v>2159</v>
      </c>
      <c r="C2167" s="121" t="s">
        <v>2160</v>
      </c>
    </row>
    <row r="2168" spans="1:3" hidden="1" x14ac:dyDescent="0.25">
      <c r="A2168">
        <f t="shared" si="33"/>
        <v>7</v>
      </c>
      <c r="B2168" s="120" t="s">
        <v>4690</v>
      </c>
      <c r="C2168" s="132" t="s">
        <v>2162</v>
      </c>
    </row>
    <row r="2169" spans="1:3" x14ac:dyDescent="0.25">
      <c r="A2169">
        <f t="shared" si="33"/>
        <v>8</v>
      </c>
      <c r="B2169" s="120" t="s">
        <v>2161</v>
      </c>
      <c r="C2169" s="121" t="s">
        <v>2162</v>
      </c>
    </row>
    <row r="2170" spans="1:3" hidden="1" x14ac:dyDescent="0.25">
      <c r="A2170">
        <f t="shared" si="33"/>
        <v>7</v>
      </c>
      <c r="B2170" s="120" t="s">
        <v>4691</v>
      </c>
      <c r="C2170" s="132" t="s">
        <v>2164</v>
      </c>
    </row>
    <row r="2171" spans="1:3" x14ac:dyDescent="0.25">
      <c r="A2171">
        <f t="shared" si="33"/>
        <v>8</v>
      </c>
      <c r="B2171" s="120" t="s">
        <v>2163</v>
      </c>
      <c r="C2171" s="121" t="s">
        <v>2164</v>
      </c>
    </row>
    <row r="2172" spans="1:3" hidden="1" x14ac:dyDescent="0.25">
      <c r="A2172">
        <f t="shared" si="33"/>
        <v>5</v>
      </c>
      <c r="B2172" s="129" t="s">
        <v>4692</v>
      </c>
      <c r="C2172" s="131" t="s">
        <v>4693</v>
      </c>
    </row>
    <row r="2173" spans="1:3" hidden="1" x14ac:dyDescent="0.25">
      <c r="A2173">
        <f t="shared" si="33"/>
        <v>7</v>
      </c>
      <c r="B2173" s="120" t="s">
        <v>4694</v>
      </c>
      <c r="C2173" s="132" t="s">
        <v>2166</v>
      </c>
    </row>
    <row r="2174" spans="1:3" x14ac:dyDescent="0.25">
      <c r="A2174">
        <f t="shared" si="33"/>
        <v>8</v>
      </c>
      <c r="B2174" s="120" t="s">
        <v>2165</v>
      </c>
      <c r="C2174" s="121" t="s">
        <v>2166</v>
      </c>
    </row>
    <row r="2175" spans="1:3" hidden="1" x14ac:dyDescent="0.25">
      <c r="A2175">
        <f t="shared" si="33"/>
        <v>7</v>
      </c>
      <c r="B2175" s="120" t="s">
        <v>4695</v>
      </c>
      <c r="C2175" s="132" t="s">
        <v>4696</v>
      </c>
    </row>
    <row r="2176" spans="1:3" x14ac:dyDescent="0.25">
      <c r="A2176">
        <f t="shared" si="33"/>
        <v>8</v>
      </c>
      <c r="B2176" s="120" t="s">
        <v>2167</v>
      </c>
      <c r="C2176" s="121" t="s">
        <v>2168</v>
      </c>
    </row>
    <row r="2177" spans="1:3" x14ac:dyDescent="0.25">
      <c r="A2177">
        <f t="shared" si="33"/>
        <v>8</v>
      </c>
      <c r="B2177" s="120" t="s">
        <v>2169</v>
      </c>
      <c r="C2177" s="121" t="s">
        <v>2170</v>
      </c>
    </row>
    <row r="2178" spans="1:3" hidden="1" x14ac:dyDescent="0.25">
      <c r="A2178">
        <f t="shared" ref="A2178:A2241" si="34">LEN(B2178)</f>
        <v>2</v>
      </c>
      <c r="B2178" s="127" t="s">
        <v>4697</v>
      </c>
      <c r="C2178" s="128" t="s">
        <v>4698</v>
      </c>
    </row>
    <row r="2179" spans="1:3" hidden="1" x14ac:dyDescent="0.25">
      <c r="A2179">
        <f t="shared" si="34"/>
        <v>4</v>
      </c>
      <c r="B2179" s="129" t="s">
        <v>4699</v>
      </c>
      <c r="C2179" s="130" t="s">
        <v>4700</v>
      </c>
    </row>
    <row r="2180" spans="1:3" hidden="1" x14ac:dyDescent="0.25">
      <c r="A2180">
        <f t="shared" si="34"/>
        <v>5</v>
      </c>
      <c r="B2180" s="129" t="s">
        <v>4701</v>
      </c>
      <c r="C2180" s="131" t="s">
        <v>2172</v>
      </c>
    </row>
    <row r="2181" spans="1:3" hidden="1" x14ac:dyDescent="0.25">
      <c r="A2181">
        <f t="shared" si="34"/>
        <v>7</v>
      </c>
      <c r="B2181" s="120" t="s">
        <v>4702</v>
      </c>
      <c r="C2181" s="132" t="s">
        <v>2172</v>
      </c>
    </row>
    <row r="2182" spans="1:3" x14ac:dyDescent="0.25">
      <c r="A2182">
        <f t="shared" si="34"/>
        <v>8</v>
      </c>
      <c r="B2182" s="120" t="s">
        <v>2171</v>
      </c>
      <c r="C2182" s="121" t="s">
        <v>2172</v>
      </c>
    </row>
    <row r="2183" spans="1:3" hidden="1" x14ac:dyDescent="0.25">
      <c r="A2183">
        <f t="shared" si="34"/>
        <v>4</v>
      </c>
      <c r="B2183" s="129" t="s">
        <v>4703</v>
      </c>
      <c r="C2183" s="130" t="s">
        <v>4704</v>
      </c>
    </row>
    <row r="2184" spans="1:3" hidden="1" x14ac:dyDescent="0.25">
      <c r="A2184">
        <f t="shared" si="34"/>
        <v>5</v>
      </c>
      <c r="B2184" s="129" t="s">
        <v>4705</v>
      </c>
      <c r="C2184" s="131" t="s">
        <v>2174</v>
      </c>
    </row>
    <row r="2185" spans="1:3" hidden="1" x14ac:dyDescent="0.25">
      <c r="A2185">
        <f t="shared" si="34"/>
        <v>7</v>
      </c>
      <c r="B2185" s="120" t="s">
        <v>4706</v>
      </c>
      <c r="C2185" s="132" t="s">
        <v>2174</v>
      </c>
    </row>
    <row r="2186" spans="1:3" x14ac:dyDescent="0.25">
      <c r="A2186">
        <f t="shared" si="34"/>
        <v>8</v>
      </c>
      <c r="B2186" s="120" t="s">
        <v>2173</v>
      </c>
      <c r="C2186" s="121" t="s">
        <v>2174</v>
      </c>
    </row>
    <row r="2187" spans="1:3" ht="15.75" hidden="1" x14ac:dyDescent="0.25">
      <c r="A2187">
        <f t="shared" si="34"/>
        <v>1</v>
      </c>
      <c r="B2187" s="125" t="s">
        <v>4707</v>
      </c>
      <c r="C2187" s="126" t="s">
        <v>4708</v>
      </c>
    </row>
    <row r="2188" spans="1:3" hidden="1" x14ac:dyDescent="0.25">
      <c r="A2188">
        <f t="shared" si="34"/>
        <v>2</v>
      </c>
      <c r="B2188" s="127" t="s">
        <v>4709</v>
      </c>
      <c r="C2188" s="128" t="s">
        <v>4710</v>
      </c>
    </row>
    <row r="2189" spans="1:3" hidden="1" x14ac:dyDescent="0.25">
      <c r="A2189">
        <f t="shared" si="34"/>
        <v>4</v>
      </c>
      <c r="B2189" s="129" t="s">
        <v>4711</v>
      </c>
      <c r="C2189" s="130" t="s">
        <v>4712</v>
      </c>
    </row>
    <row r="2190" spans="1:3" hidden="1" x14ac:dyDescent="0.25">
      <c r="A2190">
        <f t="shared" si="34"/>
        <v>5</v>
      </c>
      <c r="B2190" s="129" t="s">
        <v>4713</v>
      </c>
      <c r="C2190" s="131" t="s">
        <v>4714</v>
      </c>
    </row>
    <row r="2191" spans="1:3" hidden="1" x14ac:dyDescent="0.25">
      <c r="A2191">
        <f t="shared" si="34"/>
        <v>7</v>
      </c>
      <c r="B2191" s="120" t="s">
        <v>4715</v>
      </c>
      <c r="C2191" s="132" t="s">
        <v>2176</v>
      </c>
    </row>
    <row r="2192" spans="1:3" x14ac:dyDescent="0.25">
      <c r="A2192">
        <f t="shared" si="34"/>
        <v>8</v>
      </c>
      <c r="B2192" s="120" t="s">
        <v>2175</v>
      </c>
      <c r="C2192" s="121" t="s">
        <v>2176</v>
      </c>
    </row>
    <row r="2193" spans="1:3" hidden="1" x14ac:dyDescent="0.25">
      <c r="A2193">
        <f t="shared" si="34"/>
        <v>4</v>
      </c>
      <c r="B2193" s="129" t="s">
        <v>4716</v>
      </c>
      <c r="C2193" s="130" t="s">
        <v>4717</v>
      </c>
    </row>
    <row r="2194" spans="1:3" hidden="1" x14ac:dyDescent="0.25">
      <c r="A2194">
        <f t="shared" si="34"/>
        <v>5</v>
      </c>
      <c r="B2194" s="129" t="s">
        <v>4718</v>
      </c>
      <c r="C2194" s="131" t="s">
        <v>4719</v>
      </c>
    </row>
    <row r="2195" spans="1:3" hidden="1" x14ac:dyDescent="0.25">
      <c r="A2195">
        <f t="shared" si="34"/>
        <v>7</v>
      </c>
      <c r="B2195" s="120" t="s">
        <v>4720</v>
      </c>
      <c r="C2195" s="132" t="s">
        <v>2178</v>
      </c>
    </row>
    <row r="2196" spans="1:3" x14ac:dyDescent="0.25">
      <c r="A2196">
        <f t="shared" si="34"/>
        <v>8</v>
      </c>
      <c r="B2196" s="120" t="s">
        <v>2177</v>
      </c>
      <c r="C2196" s="121" t="s">
        <v>2178</v>
      </c>
    </row>
    <row r="2197" spans="1:3" hidden="1" x14ac:dyDescent="0.25">
      <c r="A2197">
        <f t="shared" si="34"/>
        <v>7</v>
      </c>
      <c r="B2197" s="120" t="s">
        <v>4721</v>
      </c>
      <c r="C2197" s="132" t="s">
        <v>2180</v>
      </c>
    </row>
    <row r="2198" spans="1:3" x14ac:dyDescent="0.25">
      <c r="A2198">
        <f t="shared" si="34"/>
        <v>8</v>
      </c>
      <c r="B2198" s="120" t="s">
        <v>2179</v>
      </c>
      <c r="C2198" s="121" t="s">
        <v>2180</v>
      </c>
    </row>
    <row r="2199" spans="1:3" hidden="1" x14ac:dyDescent="0.25">
      <c r="A2199">
        <f t="shared" si="34"/>
        <v>7</v>
      </c>
      <c r="B2199" s="120" t="s">
        <v>4722</v>
      </c>
      <c r="C2199" s="132" t="s">
        <v>2182</v>
      </c>
    </row>
    <row r="2200" spans="1:3" x14ac:dyDescent="0.25">
      <c r="A2200">
        <f t="shared" si="34"/>
        <v>8</v>
      </c>
      <c r="B2200" s="120" t="s">
        <v>2181</v>
      </c>
      <c r="C2200" s="121" t="s">
        <v>2182</v>
      </c>
    </row>
    <row r="2201" spans="1:3" hidden="1" x14ac:dyDescent="0.25">
      <c r="A2201">
        <f t="shared" si="34"/>
        <v>7</v>
      </c>
      <c r="B2201" s="120" t="s">
        <v>4723</v>
      </c>
      <c r="C2201" s="132" t="s">
        <v>2184</v>
      </c>
    </row>
    <row r="2202" spans="1:3" x14ac:dyDescent="0.25">
      <c r="A2202">
        <f t="shared" si="34"/>
        <v>8</v>
      </c>
      <c r="B2202" s="120" t="s">
        <v>2183</v>
      </c>
      <c r="C2202" s="121" t="s">
        <v>2184</v>
      </c>
    </row>
    <row r="2203" spans="1:3" ht="28.5" hidden="1" x14ac:dyDescent="0.25">
      <c r="A2203">
        <f t="shared" si="34"/>
        <v>7</v>
      </c>
      <c r="B2203" s="120" t="s">
        <v>4724</v>
      </c>
      <c r="C2203" s="132" t="s">
        <v>4725</v>
      </c>
    </row>
    <row r="2204" spans="1:3" ht="30" x14ac:dyDescent="0.25">
      <c r="A2204">
        <f t="shared" si="34"/>
        <v>8</v>
      </c>
      <c r="B2204" s="120" t="s">
        <v>2185</v>
      </c>
      <c r="C2204" s="121" t="s">
        <v>2186</v>
      </c>
    </row>
    <row r="2205" spans="1:3" x14ac:dyDescent="0.25">
      <c r="A2205">
        <f t="shared" si="34"/>
        <v>8</v>
      </c>
      <c r="B2205" s="120" t="s">
        <v>2187</v>
      </c>
      <c r="C2205" s="121" t="s">
        <v>2188</v>
      </c>
    </row>
    <row r="2206" spans="1:3" hidden="1" x14ac:dyDescent="0.25">
      <c r="A2206">
        <f t="shared" si="34"/>
        <v>4</v>
      </c>
      <c r="B2206" s="129" t="s">
        <v>4726</v>
      </c>
      <c r="C2206" s="130" t="s">
        <v>4727</v>
      </c>
    </row>
    <row r="2207" spans="1:3" hidden="1" x14ac:dyDescent="0.25">
      <c r="A2207">
        <f t="shared" si="34"/>
        <v>5</v>
      </c>
      <c r="B2207" s="129" t="s">
        <v>4728</v>
      </c>
      <c r="C2207" s="131" t="s">
        <v>2190</v>
      </c>
    </row>
    <row r="2208" spans="1:3" hidden="1" x14ac:dyDescent="0.25">
      <c r="A2208">
        <f t="shared" si="34"/>
        <v>7</v>
      </c>
      <c r="B2208" s="120" t="s">
        <v>4729</v>
      </c>
      <c r="C2208" s="132" t="s">
        <v>2190</v>
      </c>
    </row>
    <row r="2209" spans="1:3" x14ac:dyDescent="0.25">
      <c r="A2209">
        <f t="shared" si="34"/>
        <v>8</v>
      </c>
      <c r="B2209" s="120" t="s">
        <v>2189</v>
      </c>
      <c r="C2209" s="121" t="s">
        <v>2190</v>
      </c>
    </row>
    <row r="2210" spans="1:3" hidden="1" x14ac:dyDescent="0.25">
      <c r="A2210">
        <f t="shared" si="34"/>
        <v>4</v>
      </c>
      <c r="B2210" s="129" t="s">
        <v>4730</v>
      </c>
      <c r="C2210" s="130" t="s">
        <v>4731</v>
      </c>
    </row>
    <row r="2211" spans="1:3" hidden="1" x14ac:dyDescent="0.25">
      <c r="A2211">
        <f t="shared" si="34"/>
        <v>5</v>
      </c>
      <c r="B2211" s="129" t="s">
        <v>4732</v>
      </c>
      <c r="C2211" s="131" t="s">
        <v>4733</v>
      </c>
    </row>
    <row r="2212" spans="1:3" hidden="1" x14ac:dyDescent="0.25">
      <c r="A2212">
        <f t="shared" si="34"/>
        <v>7</v>
      </c>
      <c r="B2212" s="120" t="s">
        <v>4734</v>
      </c>
      <c r="C2212" s="132" t="s">
        <v>2192</v>
      </c>
    </row>
    <row r="2213" spans="1:3" x14ac:dyDescent="0.25">
      <c r="A2213">
        <f t="shared" si="34"/>
        <v>8</v>
      </c>
      <c r="B2213" s="120" t="s">
        <v>2191</v>
      </c>
      <c r="C2213" s="121" t="s">
        <v>2192</v>
      </c>
    </row>
    <row r="2214" spans="1:3" hidden="1" x14ac:dyDescent="0.25">
      <c r="A2214">
        <f t="shared" si="34"/>
        <v>7</v>
      </c>
      <c r="B2214" s="120" t="s">
        <v>4735</v>
      </c>
      <c r="C2214" s="132" t="s">
        <v>2194</v>
      </c>
    </row>
    <row r="2215" spans="1:3" x14ac:dyDescent="0.25">
      <c r="A2215">
        <f t="shared" si="34"/>
        <v>8</v>
      </c>
      <c r="B2215" s="120" t="s">
        <v>2193</v>
      </c>
      <c r="C2215" s="121" t="s">
        <v>2194</v>
      </c>
    </row>
    <row r="2216" spans="1:3" hidden="1" x14ac:dyDescent="0.25">
      <c r="A2216">
        <f t="shared" si="34"/>
        <v>2</v>
      </c>
      <c r="B2216" s="127" t="s">
        <v>4736</v>
      </c>
      <c r="C2216" s="128" t="s">
        <v>4737</v>
      </c>
    </row>
    <row r="2217" spans="1:3" hidden="1" x14ac:dyDescent="0.25">
      <c r="A2217">
        <f t="shared" si="34"/>
        <v>4</v>
      </c>
      <c r="B2217" s="129" t="s">
        <v>4738</v>
      </c>
      <c r="C2217" s="130" t="s">
        <v>4739</v>
      </c>
    </row>
    <row r="2218" spans="1:3" hidden="1" x14ac:dyDescent="0.25">
      <c r="A2218">
        <f t="shared" si="34"/>
        <v>5</v>
      </c>
      <c r="B2218" s="129" t="s">
        <v>4740</v>
      </c>
      <c r="C2218" s="131" t="s">
        <v>4741</v>
      </c>
    </row>
    <row r="2219" spans="1:3" ht="28.5" hidden="1" x14ac:dyDescent="0.25">
      <c r="A2219">
        <f t="shared" si="34"/>
        <v>7</v>
      </c>
      <c r="B2219" s="120" t="s">
        <v>4742</v>
      </c>
      <c r="C2219" s="132" t="s">
        <v>4743</v>
      </c>
    </row>
    <row r="2220" spans="1:3" x14ac:dyDescent="0.25">
      <c r="A2220">
        <f t="shared" si="34"/>
        <v>8</v>
      </c>
      <c r="B2220" s="120" t="s">
        <v>2195</v>
      </c>
      <c r="C2220" s="121" t="s">
        <v>2196</v>
      </c>
    </row>
    <row r="2221" spans="1:3" x14ac:dyDescent="0.25">
      <c r="A2221">
        <f t="shared" si="34"/>
        <v>8</v>
      </c>
      <c r="B2221" s="120" t="s">
        <v>2197</v>
      </c>
      <c r="C2221" s="121" t="s">
        <v>2198</v>
      </c>
    </row>
    <row r="2222" spans="1:3" hidden="1" x14ac:dyDescent="0.25">
      <c r="A2222">
        <f t="shared" si="34"/>
        <v>7</v>
      </c>
      <c r="B2222" s="120" t="s">
        <v>4744</v>
      </c>
      <c r="C2222" s="132" t="s">
        <v>2200</v>
      </c>
    </row>
    <row r="2223" spans="1:3" x14ac:dyDescent="0.25">
      <c r="A2223">
        <f t="shared" si="34"/>
        <v>8</v>
      </c>
      <c r="B2223" s="120" t="s">
        <v>2199</v>
      </c>
      <c r="C2223" s="121" t="s">
        <v>2200</v>
      </c>
    </row>
    <row r="2224" spans="1:3" hidden="1" x14ac:dyDescent="0.25">
      <c r="A2224">
        <f t="shared" si="34"/>
        <v>7</v>
      </c>
      <c r="B2224" s="120" t="s">
        <v>4745</v>
      </c>
      <c r="C2224" s="132" t="s">
        <v>2202</v>
      </c>
    </row>
    <row r="2225" spans="1:3" x14ac:dyDescent="0.25">
      <c r="A2225">
        <f t="shared" si="34"/>
        <v>8</v>
      </c>
      <c r="B2225" s="120" t="s">
        <v>2201</v>
      </c>
      <c r="C2225" s="121" t="s">
        <v>2202</v>
      </c>
    </row>
    <row r="2226" spans="1:3" hidden="1" x14ac:dyDescent="0.25">
      <c r="A2226">
        <f t="shared" si="34"/>
        <v>7</v>
      </c>
      <c r="B2226" s="120" t="s">
        <v>4746</v>
      </c>
      <c r="C2226" s="132" t="s">
        <v>4747</v>
      </c>
    </row>
    <row r="2227" spans="1:3" x14ac:dyDescent="0.25">
      <c r="A2227">
        <f t="shared" si="34"/>
        <v>8</v>
      </c>
      <c r="B2227" s="120" t="s">
        <v>2203</v>
      </c>
      <c r="C2227" s="121" t="s">
        <v>2204</v>
      </c>
    </row>
    <row r="2228" spans="1:3" x14ac:dyDescent="0.25">
      <c r="A2228">
        <f t="shared" si="34"/>
        <v>8</v>
      </c>
      <c r="B2228" s="120" t="s">
        <v>2205</v>
      </c>
      <c r="C2228" s="121" t="s">
        <v>2206</v>
      </c>
    </row>
    <row r="2229" spans="1:3" hidden="1" x14ac:dyDescent="0.25">
      <c r="A2229">
        <f t="shared" si="34"/>
        <v>7</v>
      </c>
      <c r="B2229" s="120" t="s">
        <v>4748</v>
      </c>
      <c r="C2229" s="132" t="s">
        <v>2208</v>
      </c>
    </row>
    <row r="2230" spans="1:3" x14ac:dyDescent="0.25">
      <c r="A2230">
        <f t="shared" si="34"/>
        <v>8</v>
      </c>
      <c r="B2230" s="120" t="s">
        <v>2207</v>
      </c>
      <c r="C2230" s="121" t="s">
        <v>2208</v>
      </c>
    </row>
    <row r="2231" spans="1:3" hidden="1" x14ac:dyDescent="0.25">
      <c r="A2231">
        <f t="shared" si="34"/>
        <v>4</v>
      </c>
      <c r="B2231" s="129" t="s">
        <v>4749</v>
      </c>
      <c r="C2231" s="130" t="s">
        <v>4750</v>
      </c>
    </row>
    <row r="2232" spans="1:3" hidden="1" x14ac:dyDescent="0.25">
      <c r="A2232">
        <f t="shared" si="34"/>
        <v>5</v>
      </c>
      <c r="B2232" s="129" t="s">
        <v>4751</v>
      </c>
      <c r="C2232" s="131" t="s">
        <v>4752</v>
      </c>
    </row>
    <row r="2233" spans="1:3" hidden="1" x14ac:dyDescent="0.25">
      <c r="A2233">
        <f t="shared" si="34"/>
        <v>7</v>
      </c>
      <c r="B2233" s="120" t="s">
        <v>4753</v>
      </c>
      <c r="C2233" s="132" t="s">
        <v>2210</v>
      </c>
    </row>
    <row r="2234" spans="1:3" x14ac:dyDescent="0.25">
      <c r="A2234">
        <f t="shared" si="34"/>
        <v>8</v>
      </c>
      <c r="B2234" s="120" t="s">
        <v>2209</v>
      </c>
      <c r="C2234" s="121" t="s">
        <v>2210</v>
      </c>
    </row>
    <row r="2235" spans="1:3" hidden="1" x14ac:dyDescent="0.25">
      <c r="A2235">
        <f t="shared" si="34"/>
        <v>5</v>
      </c>
      <c r="B2235" s="129" t="s">
        <v>4754</v>
      </c>
      <c r="C2235" s="131" t="s">
        <v>4755</v>
      </c>
    </row>
    <row r="2236" spans="1:3" hidden="1" x14ac:dyDescent="0.25">
      <c r="A2236">
        <f t="shared" si="34"/>
        <v>7</v>
      </c>
      <c r="B2236" s="120" t="s">
        <v>4756</v>
      </c>
      <c r="C2236" s="132" t="s">
        <v>2212</v>
      </c>
    </row>
    <row r="2237" spans="1:3" x14ac:dyDescent="0.25">
      <c r="A2237">
        <f t="shared" si="34"/>
        <v>8</v>
      </c>
      <c r="B2237" s="120" t="s">
        <v>2211</v>
      </c>
      <c r="C2237" s="121" t="s">
        <v>2212</v>
      </c>
    </row>
    <row r="2238" spans="1:3" hidden="1" x14ac:dyDescent="0.25">
      <c r="A2238">
        <f t="shared" si="34"/>
        <v>7</v>
      </c>
      <c r="B2238" s="120" t="s">
        <v>4757</v>
      </c>
      <c r="C2238" s="132" t="s">
        <v>2214</v>
      </c>
    </row>
    <row r="2239" spans="1:3" x14ac:dyDescent="0.25">
      <c r="A2239">
        <f t="shared" si="34"/>
        <v>8</v>
      </c>
      <c r="B2239" s="120" t="s">
        <v>2213</v>
      </c>
      <c r="C2239" s="121" t="s">
        <v>2214</v>
      </c>
    </row>
    <row r="2240" spans="1:3" hidden="1" x14ac:dyDescent="0.25">
      <c r="A2240">
        <f t="shared" si="34"/>
        <v>4</v>
      </c>
      <c r="B2240" s="129" t="s">
        <v>4758</v>
      </c>
      <c r="C2240" s="130" t="s">
        <v>4759</v>
      </c>
    </row>
    <row r="2241" spans="1:3" hidden="1" x14ac:dyDescent="0.25">
      <c r="A2241">
        <f t="shared" si="34"/>
        <v>5</v>
      </c>
      <c r="B2241" s="129" t="s">
        <v>4760</v>
      </c>
      <c r="C2241" s="131" t="s">
        <v>2216</v>
      </c>
    </row>
    <row r="2242" spans="1:3" hidden="1" x14ac:dyDescent="0.25">
      <c r="A2242">
        <f t="shared" ref="A2242:A2305" si="35">LEN(B2242)</f>
        <v>7</v>
      </c>
      <c r="B2242" s="120" t="s">
        <v>4761</v>
      </c>
      <c r="C2242" s="132" t="s">
        <v>2216</v>
      </c>
    </row>
    <row r="2243" spans="1:3" x14ac:dyDescent="0.25">
      <c r="A2243">
        <f t="shared" si="35"/>
        <v>8</v>
      </c>
      <c r="B2243" s="120" t="s">
        <v>2215</v>
      </c>
      <c r="C2243" s="121" t="s">
        <v>2216</v>
      </c>
    </row>
    <row r="2244" spans="1:3" ht="15.75" hidden="1" x14ac:dyDescent="0.25">
      <c r="A2244">
        <f t="shared" si="35"/>
        <v>1</v>
      </c>
      <c r="B2244" s="125" t="s">
        <v>4762</v>
      </c>
      <c r="C2244" s="126" t="s">
        <v>4763</v>
      </c>
    </row>
    <row r="2245" spans="1:3" hidden="1" x14ac:dyDescent="0.25">
      <c r="A2245">
        <f t="shared" si="35"/>
        <v>2</v>
      </c>
      <c r="B2245" s="127" t="s">
        <v>4764</v>
      </c>
      <c r="C2245" s="128" t="s">
        <v>4765</v>
      </c>
    </row>
    <row r="2246" spans="1:3" hidden="1" x14ac:dyDescent="0.25">
      <c r="A2246">
        <f t="shared" si="35"/>
        <v>4</v>
      </c>
      <c r="B2246" s="129" t="s">
        <v>4766</v>
      </c>
      <c r="C2246" s="130" t="s">
        <v>4767</v>
      </c>
    </row>
    <row r="2247" spans="1:3" hidden="1" x14ac:dyDescent="0.25">
      <c r="A2247">
        <f t="shared" si="35"/>
        <v>5</v>
      </c>
      <c r="B2247" s="129" t="s">
        <v>4768</v>
      </c>
      <c r="C2247" s="131" t="s">
        <v>2218</v>
      </c>
    </row>
    <row r="2248" spans="1:3" hidden="1" x14ac:dyDescent="0.25">
      <c r="A2248">
        <f t="shared" si="35"/>
        <v>7</v>
      </c>
      <c r="B2248" s="120" t="s">
        <v>4769</v>
      </c>
      <c r="C2248" s="132" t="s">
        <v>2218</v>
      </c>
    </row>
    <row r="2249" spans="1:3" x14ac:dyDescent="0.25">
      <c r="A2249">
        <f t="shared" si="35"/>
        <v>8</v>
      </c>
      <c r="B2249" s="120" t="s">
        <v>2217</v>
      </c>
      <c r="C2249" s="121" t="s">
        <v>2218</v>
      </c>
    </row>
    <row r="2250" spans="1:3" hidden="1" x14ac:dyDescent="0.25">
      <c r="A2250">
        <f t="shared" si="35"/>
        <v>5</v>
      </c>
      <c r="B2250" s="129" t="s">
        <v>4770</v>
      </c>
      <c r="C2250" s="131" t="s">
        <v>4771</v>
      </c>
    </row>
    <row r="2251" spans="1:3" hidden="1" x14ac:dyDescent="0.25">
      <c r="A2251">
        <f t="shared" si="35"/>
        <v>7</v>
      </c>
      <c r="B2251" s="120" t="s">
        <v>4772</v>
      </c>
      <c r="C2251" s="132" t="s">
        <v>4771</v>
      </c>
    </row>
    <row r="2252" spans="1:3" x14ac:dyDescent="0.25">
      <c r="A2252">
        <f t="shared" si="35"/>
        <v>8</v>
      </c>
      <c r="B2252" s="120" t="s">
        <v>2219</v>
      </c>
      <c r="C2252" s="121" t="s">
        <v>2220</v>
      </c>
    </row>
    <row r="2253" spans="1:3" x14ac:dyDescent="0.25">
      <c r="A2253">
        <f t="shared" si="35"/>
        <v>8</v>
      </c>
      <c r="B2253" s="120" t="s">
        <v>2221</v>
      </c>
      <c r="C2253" s="121" t="s">
        <v>2222</v>
      </c>
    </row>
    <row r="2254" spans="1:3" hidden="1" x14ac:dyDescent="0.25">
      <c r="A2254">
        <f t="shared" si="35"/>
        <v>5</v>
      </c>
      <c r="B2254" s="129" t="s">
        <v>4773</v>
      </c>
      <c r="C2254" s="131" t="s">
        <v>2224</v>
      </c>
    </row>
    <row r="2255" spans="1:3" hidden="1" x14ac:dyDescent="0.25">
      <c r="A2255">
        <f t="shared" si="35"/>
        <v>7</v>
      </c>
      <c r="B2255" s="120" t="s">
        <v>4774</v>
      </c>
      <c r="C2255" s="132" t="s">
        <v>2224</v>
      </c>
    </row>
    <row r="2256" spans="1:3" x14ac:dyDescent="0.25">
      <c r="A2256">
        <f t="shared" si="35"/>
        <v>8</v>
      </c>
      <c r="B2256" s="120" t="s">
        <v>2223</v>
      </c>
      <c r="C2256" s="121" t="s">
        <v>2224</v>
      </c>
    </row>
    <row r="2257" spans="1:3" hidden="1" x14ac:dyDescent="0.25">
      <c r="A2257">
        <f t="shared" si="35"/>
        <v>5</v>
      </c>
      <c r="B2257" s="129" t="s">
        <v>4775</v>
      </c>
      <c r="C2257" s="131" t="s">
        <v>2226</v>
      </c>
    </row>
    <row r="2258" spans="1:3" hidden="1" x14ac:dyDescent="0.25">
      <c r="A2258">
        <f t="shared" si="35"/>
        <v>7</v>
      </c>
      <c r="B2258" s="120" t="s">
        <v>4776</v>
      </c>
      <c r="C2258" s="132" t="s">
        <v>2226</v>
      </c>
    </row>
    <row r="2259" spans="1:3" x14ac:dyDescent="0.25">
      <c r="A2259">
        <f t="shared" si="35"/>
        <v>8</v>
      </c>
      <c r="B2259" s="120" t="s">
        <v>2225</v>
      </c>
      <c r="C2259" s="121" t="s">
        <v>2226</v>
      </c>
    </row>
    <row r="2260" spans="1:3" hidden="1" x14ac:dyDescent="0.25">
      <c r="A2260">
        <f t="shared" si="35"/>
        <v>5</v>
      </c>
      <c r="B2260" s="129" t="s">
        <v>4777</v>
      </c>
      <c r="C2260" s="131" t="s">
        <v>2228</v>
      </c>
    </row>
    <row r="2261" spans="1:3" hidden="1" x14ac:dyDescent="0.25">
      <c r="A2261">
        <f t="shared" si="35"/>
        <v>7</v>
      </c>
      <c r="B2261" s="120" t="s">
        <v>4778</v>
      </c>
      <c r="C2261" s="132" t="s">
        <v>2228</v>
      </c>
    </row>
    <row r="2262" spans="1:3" x14ac:dyDescent="0.25">
      <c r="A2262">
        <f t="shared" si="35"/>
        <v>8</v>
      </c>
      <c r="B2262" s="120" t="s">
        <v>2227</v>
      </c>
      <c r="C2262" s="121" t="s">
        <v>2228</v>
      </c>
    </row>
    <row r="2263" spans="1:3" hidden="1" x14ac:dyDescent="0.25">
      <c r="A2263">
        <f t="shared" si="35"/>
        <v>4</v>
      </c>
      <c r="B2263" s="129" t="s">
        <v>4779</v>
      </c>
      <c r="C2263" s="130" t="s">
        <v>4780</v>
      </c>
    </row>
    <row r="2264" spans="1:3" hidden="1" x14ac:dyDescent="0.25">
      <c r="A2264">
        <f t="shared" si="35"/>
        <v>5</v>
      </c>
      <c r="B2264" s="129" t="s">
        <v>4781</v>
      </c>
      <c r="C2264" s="131" t="s">
        <v>2230</v>
      </c>
    </row>
    <row r="2265" spans="1:3" hidden="1" x14ac:dyDescent="0.25">
      <c r="A2265">
        <f t="shared" si="35"/>
        <v>7</v>
      </c>
      <c r="B2265" s="120" t="s">
        <v>4782</v>
      </c>
      <c r="C2265" s="132" t="s">
        <v>2230</v>
      </c>
    </row>
    <row r="2266" spans="1:3" x14ac:dyDescent="0.25">
      <c r="A2266">
        <f t="shared" si="35"/>
        <v>8</v>
      </c>
      <c r="B2266" s="120" t="s">
        <v>2229</v>
      </c>
      <c r="C2266" s="121" t="s">
        <v>2230</v>
      </c>
    </row>
    <row r="2267" spans="1:3" hidden="1" x14ac:dyDescent="0.25">
      <c r="A2267">
        <f t="shared" si="35"/>
        <v>5</v>
      </c>
      <c r="B2267" s="129" t="s">
        <v>4783</v>
      </c>
      <c r="C2267" s="131" t="s">
        <v>4784</v>
      </c>
    </row>
    <row r="2268" spans="1:3" hidden="1" x14ac:dyDescent="0.25">
      <c r="A2268">
        <f t="shared" si="35"/>
        <v>7</v>
      </c>
      <c r="B2268" s="120" t="s">
        <v>4785</v>
      </c>
      <c r="C2268" s="132" t="s">
        <v>2232</v>
      </c>
    </row>
    <row r="2269" spans="1:3" x14ac:dyDescent="0.25">
      <c r="A2269">
        <f t="shared" si="35"/>
        <v>8</v>
      </c>
      <c r="B2269" s="120" t="s">
        <v>2231</v>
      </c>
      <c r="C2269" s="121" t="s">
        <v>2232</v>
      </c>
    </row>
    <row r="2270" spans="1:3" ht="30" hidden="1" x14ac:dyDescent="0.25">
      <c r="A2270">
        <f t="shared" si="35"/>
        <v>2</v>
      </c>
      <c r="B2270" s="127" t="s">
        <v>4786</v>
      </c>
      <c r="C2270" s="128" t="s">
        <v>4787</v>
      </c>
    </row>
    <row r="2271" spans="1:3" ht="24" hidden="1" x14ac:dyDescent="0.25">
      <c r="A2271">
        <f t="shared" si="35"/>
        <v>4</v>
      </c>
      <c r="B2271" s="129" t="s">
        <v>4788</v>
      </c>
      <c r="C2271" s="130" t="s">
        <v>4789</v>
      </c>
    </row>
    <row r="2272" spans="1:3" hidden="1" x14ac:dyDescent="0.25">
      <c r="A2272">
        <f t="shared" si="35"/>
        <v>5</v>
      </c>
      <c r="B2272" s="129" t="s">
        <v>4790</v>
      </c>
      <c r="C2272" s="131" t="s">
        <v>2234</v>
      </c>
    </row>
    <row r="2273" spans="1:3" hidden="1" x14ac:dyDescent="0.25">
      <c r="A2273">
        <f t="shared" si="35"/>
        <v>7</v>
      </c>
      <c r="B2273" s="120" t="s">
        <v>4791</v>
      </c>
      <c r="C2273" s="132" t="s">
        <v>2234</v>
      </c>
    </row>
    <row r="2274" spans="1:3" x14ac:dyDescent="0.25">
      <c r="A2274">
        <f t="shared" si="35"/>
        <v>8</v>
      </c>
      <c r="B2274" s="120" t="s">
        <v>2233</v>
      </c>
      <c r="C2274" s="121" t="s">
        <v>2234</v>
      </c>
    </row>
    <row r="2275" spans="1:3" ht="25.5" hidden="1" x14ac:dyDescent="0.25">
      <c r="A2275">
        <f t="shared" si="35"/>
        <v>5</v>
      </c>
      <c r="B2275" s="129" t="s">
        <v>4792</v>
      </c>
      <c r="C2275" s="131" t="s">
        <v>2236</v>
      </c>
    </row>
    <row r="2276" spans="1:3" ht="28.5" hidden="1" x14ac:dyDescent="0.25">
      <c r="A2276">
        <f t="shared" si="35"/>
        <v>7</v>
      </c>
      <c r="B2276" s="120" t="s">
        <v>4793</v>
      </c>
      <c r="C2276" s="132" t="s">
        <v>2236</v>
      </c>
    </row>
    <row r="2277" spans="1:3" x14ac:dyDescent="0.25">
      <c r="A2277">
        <f t="shared" si="35"/>
        <v>8</v>
      </c>
      <c r="B2277" s="120" t="s">
        <v>2235</v>
      </c>
      <c r="C2277" s="121" t="s">
        <v>2236</v>
      </c>
    </row>
    <row r="2278" spans="1:3" hidden="1" x14ac:dyDescent="0.25">
      <c r="A2278">
        <f t="shared" si="35"/>
        <v>5</v>
      </c>
      <c r="B2278" s="129" t="s">
        <v>4794</v>
      </c>
      <c r="C2278" s="131" t="s">
        <v>2238</v>
      </c>
    </row>
    <row r="2279" spans="1:3" hidden="1" x14ac:dyDescent="0.25">
      <c r="A2279">
        <f t="shared" si="35"/>
        <v>7</v>
      </c>
      <c r="B2279" s="120" t="s">
        <v>4795</v>
      </c>
      <c r="C2279" s="132" t="s">
        <v>2238</v>
      </c>
    </row>
    <row r="2280" spans="1:3" x14ac:dyDescent="0.25">
      <c r="A2280">
        <f t="shared" si="35"/>
        <v>8</v>
      </c>
      <c r="B2280" s="120" t="s">
        <v>2237</v>
      </c>
      <c r="C2280" s="121" t="s">
        <v>2238</v>
      </c>
    </row>
    <row r="2281" spans="1:3" hidden="1" x14ac:dyDescent="0.25">
      <c r="A2281">
        <f t="shared" si="35"/>
        <v>5</v>
      </c>
      <c r="B2281" s="129" t="s">
        <v>4796</v>
      </c>
      <c r="C2281" s="131" t="s">
        <v>2240</v>
      </c>
    </row>
    <row r="2282" spans="1:3" hidden="1" x14ac:dyDescent="0.25">
      <c r="A2282">
        <f t="shared" si="35"/>
        <v>7</v>
      </c>
      <c r="B2282" s="120" t="s">
        <v>4797</v>
      </c>
      <c r="C2282" s="132" t="s">
        <v>2240</v>
      </c>
    </row>
    <row r="2283" spans="1:3" x14ac:dyDescent="0.25">
      <c r="A2283">
        <f t="shared" si="35"/>
        <v>8</v>
      </c>
      <c r="B2283" s="120" t="s">
        <v>2239</v>
      </c>
      <c r="C2283" s="121" t="s">
        <v>2240</v>
      </c>
    </row>
    <row r="2284" spans="1:3" hidden="1" x14ac:dyDescent="0.25">
      <c r="A2284">
        <f t="shared" si="35"/>
        <v>4</v>
      </c>
      <c r="B2284" s="129" t="s">
        <v>4798</v>
      </c>
      <c r="C2284" s="130" t="s">
        <v>4799</v>
      </c>
    </row>
    <row r="2285" spans="1:3" hidden="1" x14ac:dyDescent="0.25">
      <c r="A2285">
        <f t="shared" si="35"/>
        <v>5</v>
      </c>
      <c r="B2285" s="129" t="s">
        <v>4800</v>
      </c>
      <c r="C2285" s="131" t="s">
        <v>4801</v>
      </c>
    </row>
    <row r="2286" spans="1:3" hidden="1" x14ac:dyDescent="0.25">
      <c r="A2286">
        <f t="shared" si="35"/>
        <v>7</v>
      </c>
      <c r="B2286" s="120" t="s">
        <v>4802</v>
      </c>
      <c r="C2286" s="132" t="s">
        <v>2242</v>
      </c>
    </row>
    <row r="2287" spans="1:3" x14ac:dyDescent="0.25">
      <c r="A2287">
        <f t="shared" si="35"/>
        <v>8</v>
      </c>
      <c r="B2287" s="120" t="s">
        <v>2241</v>
      </c>
      <c r="C2287" s="121" t="s">
        <v>2242</v>
      </c>
    </row>
    <row r="2288" spans="1:3" hidden="1" x14ac:dyDescent="0.25">
      <c r="A2288">
        <f t="shared" si="35"/>
        <v>7</v>
      </c>
      <c r="B2288" s="120" t="s">
        <v>4803</v>
      </c>
      <c r="C2288" s="132" t="s">
        <v>2244</v>
      </c>
    </row>
    <row r="2289" spans="1:3" x14ac:dyDescent="0.25">
      <c r="A2289">
        <f t="shared" si="35"/>
        <v>8</v>
      </c>
      <c r="B2289" s="120" t="s">
        <v>2243</v>
      </c>
      <c r="C2289" s="121" t="s">
        <v>2244</v>
      </c>
    </row>
    <row r="2290" spans="1:3" hidden="1" x14ac:dyDescent="0.25">
      <c r="A2290">
        <f t="shared" si="35"/>
        <v>7</v>
      </c>
      <c r="B2290" s="120" t="s">
        <v>4804</v>
      </c>
      <c r="C2290" s="132" t="s">
        <v>2246</v>
      </c>
    </row>
    <row r="2291" spans="1:3" x14ac:dyDescent="0.25">
      <c r="A2291">
        <f t="shared" si="35"/>
        <v>8</v>
      </c>
      <c r="B2291" s="120" t="s">
        <v>2245</v>
      </c>
      <c r="C2291" s="121" t="s">
        <v>2246</v>
      </c>
    </row>
    <row r="2292" spans="1:3" hidden="1" x14ac:dyDescent="0.25">
      <c r="A2292">
        <f t="shared" si="35"/>
        <v>2</v>
      </c>
      <c r="B2292" s="127" t="s">
        <v>4805</v>
      </c>
      <c r="C2292" s="128" t="s">
        <v>4806</v>
      </c>
    </row>
    <row r="2293" spans="1:3" hidden="1" x14ac:dyDescent="0.25">
      <c r="A2293">
        <f t="shared" si="35"/>
        <v>4</v>
      </c>
      <c r="B2293" s="129" t="s">
        <v>4807</v>
      </c>
      <c r="C2293" s="130" t="s">
        <v>4808</v>
      </c>
    </row>
    <row r="2294" spans="1:3" hidden="1" x14ac:dyDescent="0.25">
      <c r="A2294">
        <f t="shared" si="35"/>
        <v>5</v>
      </c>
      <c r="B2294" s="129" t="s">
        <v>4809</v>
      </c>
      <c r="C2294" s="131" t="s">
        <v>2248</v>
      </c>
    </row>
    <row r="2295" spans="1:3" hidden="1" x14ac:dyDescent="0.25">
      <c r="A2295">
        <f t="shared" si="35"/>
        <v>7</v>
      </c>
      <c r="B2295" s="120" t="s">
        <v>4810</v>
      </c>
      <c r="C2295" s="132" t="s">
        <v>2248</v>
      </c>
    </row>
    <row r="2296" spans="1:3" x14ac:dyDescent="0.25">
      <c r="A2296">
        <f t="shared" si="35"/>
        <v>8</v>
      </c>
      <c r="B2296" s="120" t="s">
        <v>2247</v>
      </c>
      <c r="C2296" s="121" t="s">
        <v>2248</v>
      </c>
    </row>
    <row r="2297" spans="1:3" hidden="1" x14ac:dyDescent="0.25">
      <c r="A2297">
        <f t="shared" si="35"/>
        <v>4</v>
      </c>
      <c r="B2297" s="129" t="s">
        <v>4811</v>
      </c>
      <c r="C2297" s="130" t="s">
        <v>4812</v>
      </c>
    </row>
    <row r="2298" spans="1:3" hidden="1" x14ac:dyDescent="0.25">
      <c r="A2298">
        <f t="shared" si="35"/>
        <v>5</v>
      </c>
      <c r="B2298" s="129" t="s">
        <v>4813</v>
      </c>
      <c r="C2298" s="131" t="s">
        <v>4814</v>
      </c>
    </row>
    <row r="2299" spans="1:3" hidden="1" x14ac:dyDescent="0.25">
      <c r="A2299">
        <f t="shared" si="35"/>
        <v>7</v>
      </c>
      <c r="B2299" s="120" t="s">
        <v>4815</v>
      </c>
      <c r="C2299" s="132" t="s">
        <v>2250</v>
      </c>
    </row>
    <row r="2300" spans="1:3" x14ac:dyDescent="0.25">
      <c r="A2300">
        <f t="shared" si="35"/>
        <v>8</v>
      </c>
      <c r="B2300" s="120" t="s">
        <v>2249</v>
      </c>
      <c r="C2300" s="121" t="s">
        <v>2250</v>
      </c>
    </row>
    <row r="2301" spans="1:3" hidden="1" x14ac:dyDescent="0.25">
      <c r="A2301">
        <f t="shared" si="35"/>
        <v>2</v>
      </c>
      <c r="B2301" s="127" t="s">
        <v>4816</v>
      </c>
      <c r="C2301" s="128" t="s">
        <v>4817</v>
      </c>
    </row>
    <row r="2302" spans="1:3" hidden="1" x14ac:dyDescent="0.25">
      <c r="A2302">
        <f t="shared" si="35"/>
        <v>4</v>
      </c>
      <c r="B2302" s="129" t="s">
        <v>4818</v>
      </c>
      <c r="C2302" s="130" t="s">
        <v>4819</v>
      </c>
    </row>
    <row r="2303" spans="1:3" hidden="1" x14ac:dyDescent="0.25">
      <c r="A2303">
        <f t="shared" si="35"/>
        <v>5</v>
      </c>
      <c r="B2303" s="129" t="s">
        <v>4820</v>
      </c>
      <c r="C2303" s="131" t="s">
        <v>2252</v>
      </c>
    </row>
    <row r="2304" spans="1:3" hidden="1" x14ac:dyDescent="0.25">
      <c r="A2304">
        <f t="shared" si="35"/>
        <v>7</v>
      </c>
      <c r="B2304" s="120" t="s">
        <v>4821</v>
      </c>
      <c r="C2304" s="132" t="s">
        <v>2252</v>
      </c>
    </row>
    <row r="2305" spans="1:3" x14ac:dyDescent="0.25">
      <c r="A2305">
        <f t="shared" si="35"/>
        <v>8</v>
      </c>
      <c r="B2305" s="120" t="s">
        <v>2251</v>
      </c>
      <c r="C2305" s="121" t="s">
        <v>2252</v>
      </c>
    </row>
    <row r="2306" spans="1:3" hidden="1" x14ac:dyDescent="0.25">
      <c r="A2306">
        <f t="shared" ref="A2306:A2369" si="36">LEN(B2306)</f>
        <v>4</v>
      </c>
      <c r="B2306" s="129" t="s">
        <v>4822</v>
      </c>
      <c r="C2306" s="130" t="s">
        <v>4823</v>
      </c>
    </row>
    <row r="2307" spans="1:3" hidden="1" x14ac:dyDescent="0.25">
      <c r="A2307">
        <f t="shared" si="36"/>
        <v>5</v>
      </c>
      <c r="B2307" s="129" t="s">
        <v>4824</v>
      </c>
      <c r="C2307" s="131" t="s">
        <v>2254</v>
      </c>
    </row>
    <row r="2308" spans="1:3" hidden="1" x14ac:dyDescent="0.25">
      <c r="A2308">
        <f t="shared" si="36"/>
        <v>7</v>
      </c>
      <c r="B2308" s="120" t="s">
        <v>4825</v>
      </c>
      <c r="C2308" s="132" t="s">
        <v>2254</v>
      </c>
    </row>
    <row r="2309" spans="1:3" x14ac:dyDescent="0.25">
      <c r="A2309">
        <f t="shared" si="36"/>
        <v>8</v>
      </c>
      <c r="B2309" s="120" t="s">
        <v>2253</v>
      </c>
      <c r="C2309" s="121" t="s">
        <v>2254</v>
      </c>
    </row>
    <row r="2310" spans="1:3" hidden="1" x14ac:dyDescent="0.25">
      <c r="A2310">
        <f t="shared" si="36"/>
        <v>4</v>
      </c>
      <c r="B2310" s="129" t="s">
        <v>4826</v>
      </c>
      <c r="C2310" s="130" t="s">
        <v>4827</v>
      </c>
    </row>
    <row r="2311" spans="1:3" hidden="1" x14ac:dyDescent="0.25">
      <c r="A2311">
        <f t="shared" si="36"/>
        <v>5</v>
      </c>
      <c r="B2311" s="129" t="s">
        <v>4828</v>
      </c>
      <c r="C2311" s="131" t="s">
        <v>2256</v>
      </c>
    </row>
    <row r="2312" spans="1:3" hidden="1" x14ac:dyDescent="0.25">
      <c r="A2312">
        <f t="shared" si="36"/>
        <v>7</v>
      </c>
      <c r="B2312" s="120" t="s">
        <v>4829</v>
      </c>
      <c r="C2312" s="132" t="s">
        <v>2256</v>
      </c>
    </row>
    <row r="2313" spans="1:3" x14ac:dyDescent="0.25">
      <c r="A2313">
        <f t="shared" si="36"/>
        <v>8</v>
      </c>
      <c r="B2313" s="120" t="s">
        <v>2255</v>
      </c>
      <c r="C2313" s="121" t="s">
        <v>2256</v>
      </c>
    </row>
    <row r="2314" spans="1:3" hidden="1" x14ac:dyDescent="0.25">
      <c r="A2314">
        <f t="shared" si="36"/>
        <v>4</v>
      </c>
      <c r="B2314" s="129" t="s">
        <v>4830</v>
      </c>
      <c r="C2314" s="130" t="s">
        <v>4831</v>
      </c>
    </row>
    <row r="2315" spans="1:3" hidden="1" x14ac:dyDescent="0.25">
      <c r="A2315">
        <f t="shared" si="36"/>
        <v>5</v>
      </c>
      <c r="B2315" s="129" t="s">
        <v>4832</v>
      </c>
      <c r="C2315" s="131" t="s">
        <v>4833</v>
      </c>
    </row>
    <row r="2316" spans="1:3" hidden="1" x14ac:dyDescent="0.25">
      <c r="A2316">
        <f t="shared" si="36"/>
        <v>7</v>
      </c>
      <c r="B2316" s="120" t="s">
        <v>4834</v>
      </c>
      <c r="C2316" s="132" t="s">
        <v>2258</v>
      </c>
    </row>
    <row r="2317" spans="1:3" x14ac:dyDescent="0.25">
      <c r="A2317">
        <f t="shared" si="36"/>
        <v>8</v>
      </c>
      <c r="B2317" s="120" t="s">
        <v>2257</v>
      </c>
      <c r="C2317" s="121" t="s">
        <v>2258</v>
      </c>
    </row>
    <row r="2318" spans="1:3" hidden="1" x14ac:dyDescent="0.25">
      <c r="A2318">
        <f t="shared" si="36"/>
        <v>7</v>
      </c>
      <c r="B2318" s="120" t="s">
        <v>4835</v>
      </c>
      <c r="C2318" s="132" t="s">
        <v>2260</v>
      </c>
    </row>
    <row r="2319" spans="1:3" x14ac:dyDescent="0.25">
      <c r="A2319">
        <f t="shared" si="36"/>
        <v>8</v>
      </c>
      <c r="B2319" s="120" t="s">
        <v>2259</v>
      </c>
      <c r="C2319" s="121" t="s">
        <v>2260</v>
      </c>
    </row>
    <row r="2320" spans="1:3" hidden="1" x14ac:dyDescent="0.25">
      <c r="A2320">
        <f t="shared" si="36"/>
        <v>7</v>
      </c>
      <c r="B2320" s="120" t="s">
        <v>4836</v>
      </c>
      <c r="C2320" s="132" t="s">
        <v>4837</v>
      </c>
    </row>
    <row r="2321" spans="1:3" x14ac:dyDescent="0.25">
      <c r="A2321">
        <f t="shared" si="36"/>
        <v>8</v>
      </c>
      <c r="B2321" s="120" t="s">
        <v>2261</v>
      </c>
      <c r="C2321" s="121" t="s">
        <v>2262</v>
      </c>
    </row>
    <row r="2322" spans="1:3" x14ac:dyDescent="0.25">
      <c r="A2322">
        <f t="shared" si="36"/>
        <v>8</v>
      </c>
      <c r="B2322" s="120" t="s">
        <v>2263</v>
      </c>
      <c r="C2322" s="121" t="s">
        <v>2264</v>
      </c>
    </row>
    <row r="2323" spans="1:3" ht="30" hidden="1" x14ac:dyDescent="0.25">
      <c r="A2323">
        <f t="shared" si="36"/>
        <v>2</v>
      </c>
      <c r="B2323" s="127" t="s">
        <v>4838</v>
      </c>
      <c r="C2323" s="128" t="s">
        <v>4839</v>
      </c>
    </row>
    <row r="2324" spans="1:3" hidden="1" x14ac:dyDescent="0.25">
      <c r="A2324">
        <f t="shared" si="36"/>
        <v>4</v>
      </c>
      <c r="B2324" s="129" t="s">
        <v>4840</v>
      </c>
      <c r="C2324" s="130" t="s">
        <v>4839</v>
      </c>
    </row>
    <row r="2325" spans="1:3" hidden="1" x14ac:dyDescent="0.25">
      <c r="A2325">
        <f t="shared" si="36"/>
        <v>5</v>
      </c>
      <c r="B2325" s="129" t="s">
        <v>4841</v>
      </c>
      <c r="C2325" s="131" t="s">
        <v>2266</v>
      </c>
    </row>
    <row r="2326" spans="1:3" hidden="1" x14ac:dyDescent="0.25">
      <c r="A2326">
        <f t="shared" si="36"/>
        <v>7</v>
      </c>
      <c r="B2326" s="120" t="s">
        <v>4842</v>
      </c>
      <c r="C2326" s="132" t="s">
        <v>2266</v>
      </c>
    </row>
    <row r="2327" spans="1:3" x14ac:dyDescent="0.25">
      <c r="A2327">
        <f t="shared" si="36"/>
        <v>8</v>
      </c>
      <c r="B2327" s="120" t="s">
        <v>2265</v>
      </c>
      <c r="C2327" s="121" t="s">
        <v>2266</v>
      </c>
    </row>
    <row r="2328" spans="1:3" hidden="1" x14ac:dyDescent="0.25">
      <c r="A2328">
        <f t="shared" si="36"/>
        <v>5</v>
      </c>
      <c r="B2328" s="129" t="s">
        <v>4843</v>
      </c>
      <c r="C2328" s="131" t="s">
        <v>2268</v>
      </c>
    </row>
    <row r="2329" spans="1:3" hidden="1" x14ac:dyDescent="0.25">
      <c r="A2329">
        <f t="shared" si="36"/>
        <v>7</v>
      </c>
      <c r="B2329" s="120" t="s">
        <v>4844</v>
      </c>
      <c r="C2329" s="132" t="s">
        <v>2268</v>
      </c>
    </row>
    <row r="2330" spans="1:3" x14ac:dyDescent="0.25">
      <c r="A2330">
        <f t="shared" si="36"/>
        <v>8</v>
      </c>
      <c r="B2330" s="120" t="s">
        <v>2267</v>
      </c>
      <c r="C2330" s="121" t="s">
        <v>2268</v>
      </c>
    </row>
    <row r="2331" spans="1:3" hidden="1" x14ac:dyDescent="0.25">
      <c r="A2331">
        <f t="shared" si="36"/>
        <v>5</v>
      </c>
      <c r="B2331" s="129" t="s">
        <v>4845</v>
      </c>
      <c r="C2331" s="131" t="s">
        <v>4846</v>
      </c>
    </row>
    <row r="2332" spans="1:3" ht="28.5" hidden="1" x14ac:dyDescent="0.25">
      <c r="A2332">
        <f t="shared" si="36"/>
        <v>7</v>
      </c>
      <c r="B2332" s="120" t="s">
        <v>4847</v>
      </c>
      <c r="C2332" s="132" t="s">
        <v>2270</v>
      </c>
    </row>
    <row r="2333" spans="1:3" ht="30" x14ac:dyDescent="0.25">
      <c r="A2333">
        <f t="shared" si="36"/>
        <v>8</v>
      </c>
      <c r="B2333" s="120" t="s">
        <v>2269</v>
      </c>
      <c r="C2333" s="121" t="s">
        <v>2270</v>
      </c>
    </row>
    <row r="2334" spans="1:3" hidden="1" x14ac:dyDescent="0.25">
      <c r="A2334">
        <f t="shared" si="36"/>
        <v>5</v>
      </c>
      <c r="B2334" s="129" t="s">
        <v>4848</v>
      </c>
      <c r="C2334" s="131" t="s">
        <v>4849</v>
      </c>
    </row>
    <row r="2335" spans="1:3" hidden="1" x14ac:dyDescent="0.25">
      <c r="A2335">
        <f t="shared" si="36"/>
        <v>7</v>
      </c>
      <c r="B2335" s="120" t="s">
        <v>4850</v>
      </c>
      <c r="C2335" s="132" t="s">
        <v>4849</v>
      </c>
    </row>
    <row r="2336" spans="1:3" x14ac:dyDescent="0.25">
      <c r="A2336">
        <f t="shared" si="36"/>
        <v>8</v>
      </c>
      <c r="B2336" s="120" t="s">
        <v>2271</v>
      </c>
      <c r="C2336" s="121" t="s">
        <v>2272</v>
      </c>
    </row>
    <row r="2337" spans="1:3" x14ac:dyDescent="0.25">
      <c r="A2337">
        <f t="shared" si="36"/>
        <v>8</v>
      </c>
      <c r="B2337" s="120" t="s">
        <v>2273</v>
      </c>
      <c r="C2337" s="121" t="s">
        <v>2274</v>
      </c>
    </row>
    <row r="2338" spans="1:3" ht="30" hidden="1" x14ac:dyDescent="0.25">
      <c r="A2338">
        <f t="shared" si="36"/>
        <v>2</v>
      </c>
      <c r="B2338" s="127" t="s">
        <v>4851</v>
      </c>
      <c r="C2338" s="128" t="s">
        <v>4852</v>
      </c>
    </row>
    <row r="2339" spans="1:3" hidden="1" x14ac:dyDescent="0.25">
      <c r="A2339">
        <f t="shared" si="36"/>
        <v>4</v>
      </c>
      <c r="B2339" s="129" t="s">
        <v>4853</v>
      </c>
      <c r="C2339" s="130" t="s">
        <v>4854</v>
      </c>
    </row>
    <row r="2340" spans="1:3" hidden="1" x14ac:dyDescent="0.25">
      <c r="A2340">
        <f t="shared" si="36"/>
        <v>5</v>
      </c>
      <c r="B2340" s="129" t="s">
        <v>4855</v>
      </c>
      <c r="C2340" s="131" t="s">
        <v>4856</v>
      </c>
    </row>
    <row r="2341" spans="1:3" hidden="1" x14ac:dyDescent="0.25">
      <c r="A2341">
        <f t="shared" si="36"/>
        <v>7</v>
      </c>
      <c r="B2341" s="120" t="s">
        <v>4857</v>
      </c>
      <c r="C2341" s="132" t="s">
        <v>4858</v>
      </c>
    </row>
    <row r="2342" spans="1:3" ht="30" x14ac:dyDescent="0.25">
      <c r="A2342">
        <f t="shared" si="36"/>
        <v>8</v>
      </c>
      <c r="B2342" s="120" t="s">
        <v>2275</v>
      </c>
      <c r="C2342" s="121" t="s">
        <v>2276</v>
      </c>
    </row>
    <row r="2343" spans="1:3" x14ac:dyDescent="0.25">
      <c r="A2343">
        <f t="shared" si="36"/>
        <v>8</v>
      </c>
      <c r="B2343" s="120" t="s">
        <v>2277</v>
      </c>
      <c r="C2343" s="121" t="s">
        <v>2278</v>
      </c>
    </row>
    <row r="2344" spans="1:3" hidden="1" x14ac:dyDescent="0.25">
      <c r="A2344">
        <f t="shared" si="36"/>
        <v>7</v>
      </c>
      <c r="B2344" s="120" t="s">
        <v>4859</v>
      </c>
      <c r="C2344" s="132" t="s">
        <v>2280</v>
      </c>
    </row>
    <row r="2345" spans="1:3" x14ac:dyDescent="0.25">
      <c r="A2345">
        <f t="shared" si="36"/>
        <v>8</v>
      </c>
      <c r="B2345" s="120" t="s">
        <v>2279</v>
      </c>
      <c r="C2345" s="121" t="s">
        <v>2280</v>
      </c>
    </row>
    <row r="2346" spans="1:3" hidden="1" x14ac:dyDescent="0.25">
      <c r="A2346">
        <f t="shared" si="36"/>
        <v>7</v>
      </c>
      <c r="B2346" s="120" t="s">
        <v>4860</v>
      </c>
      <c r="C2346" s="132" t="s">
        <v>2282</v>
      </c>
    </row>
    <row r="2347" spans="1:3" x14ac:dyDescent="0.25">
      <c r="A2347">
        <f t="shared" si="36"/>
        <v>8</v>
      </c>
      <c r="B2347" s="120" t="s">
        <v>2281</v>
      </c>
      <c r="C2347" s="121" t="s">
        <v>2282</v>
      </c>
    </row>
    <row r="2348" spans="1:3" hidden="1" x14ac:dyDescent="0.25">
      <c r="A2348">
        <f t="shared" si="36"/>
        <v>5</v>
      </c>
      <c r="B2348" s="129" t="s">
        <v>4861</v>
      </c>
      <c r="C2348" s="131" t="s">
        <v>2284</v>
      </c>
    </row>
    <row r="2349" spans="1:3" hidden="1" x14ac:dyDescent="0.25">
      <c r="A2349">
        <f t="shared" si="36"/>
        <v>7</v>
      </c>
      <c r="B2349" s="120" t="s">
        <v>4862</v>
      </c>
      <c r="C2349" s="132" t="s">
        <v>2284</v>
      </c>
    </row>
    <row r="2350" spans="1:3" x14ac:dyDescent="0.25">
      <c r="A2350">
        <f t="shared" si="36"/>
        <v>8</v>
      </c>
      <c r="B2350" s="120" t="s">
        <v>2283</v>
      </c>
      <c r="C2350" s="121" t="s">
        <v>2284</v>
      </c>
    </row>
    <row r="2351" spans="1:3" hidden="1" x14ac:dyDescent="0.25">
      <c r="A2351">
        <f t="shared" si="36"/>
        <v>4</v>
      </c>
      <c r="B2351" s="129" t="s">
        <v>4863</v>
      </c>
      <c r="C2351" s="130" t="s">
        <v>4864</v>
      </c>
    </row>
    <row r="2352" spans="1:3" hidden="1" x14ac:dyDescent="0.25">
      <c r="A2352">
        <f t="shared" si="36"/>
        <v>5</v>
      </c>
      <c r="B2352" s="129" t="s">
        <v>4865</v>
      </c>
      <c r="C2352" s="131" t="s">
        <v>2286</v>
      </c>
    </row>
    <row r="2353" spans="1:3" hidden="1" x14ac:dyDescent="0.25">
      <c r="A2353">
        <f t="shared" si="36"/>
        <v>7</v>
      </c>
      <c r="B2353" s="120" t="s">
        <v>4866</v>
      </c>
      <c r="C2353" s="132" t="s">
        <v>2286</v>
      </c>
    </row>
    <row r="2354" spans="1:3" x14ac:dyDescent="0.25">
      <c r="A2354">
        <f t="shared" si="36"/>
        <v>8</v>
      </c>
      <c r="B2354" s="120" t="s">
        <v>2285</v>
      </c>
      <c r="C2354" s="121" t="s">
        <v>2286</v>
      </c>
    </row>
    <row r="2355" spans="1:3" hidden="1" x14ac:dyDescent="0.25">
      <c r="A2355">
        <f t="shared" si="36"/>
        <v>5</v>
      </c>
      <c r="B2355" s="129" t="s">
        <v>4867</v>
      </c>
      <c r="C2355" s="131" t="s">
        <v>2288</v>
      </c>
    </row>
    <row r="2356" spans="1:3" hidden="1" x14ac:dyDescent="0.25">
      <c r="A2356">
        <f t="shared" si="36"/>
        <v>7</v>
      </c>
      <c r="B2356" s="120" t="s">
        <v>4868</v>
      </c>
      <c r="C2356" s="132" t="s">
        <v>2288</v>
      </c>
    </row>
    <row r="2357" spans="1:3" x14ac:dyDescent="0.25">
      <c r="A2357">
        <f t="shared" si="36"/>
        <v>8</v>
      </c>
      <c r="B2357" s="120" t="s">
        <v>2287</v>
      </c>
      <c r="C2357" s="121" t="s">
        <v>2288</v>
      </c>
    </row>
    <row r="2358" spans="1:3" ht="15.75" hidden="1" x14ac:dyDescent="0.25">
      <c r="A2358">
        <f t="shared" si="36"/>
        <v>1</v>
      </c>
      <c r="B2358" s="125" t="s">
        <v>4869</v>
      </c>
      <c r="C2358" s="126" t="s">
        <v>4870</v>
      </c>
    </row>
    <row r="2359" spans="1:3" ht="30" hidden="1" x14ac:dyDescent="0.25">
      <c r="A2359">
        <f t="shared" si="36"/>
        <v>2</v>
      </c>
      <c r="B2359" s="127" t="s">
        <v>4871</v>
      </c>
      <c r="C2359" s="128" t="s">
        <v>4872</v>
      </c>
    </row>
    <row r="2360" spans="1:3" hidden="1" x14ac:dyDescent="0.25">
      <c r="A2360">
        <f t="shared" si="36"/>
        <v>4</v>
      </c>
      <c r="B2360" s="129" t="s">
        <v>4873</v>
      </c>
      <c r="C2360" s="130" t="s">
        <v>4874</v>
      </c>
    </row>
    <row r="2361" spans="1:3" hidden="1" x14ac:dyDescent="0.25">
      <c r="A2361">
        <f t="shared" si="36"/>
        <v>5</v>
      </c>
      <c r="B2361" s="129" t="s">
        <v>4875</v>
      </c>
      <c r="C2361" s="131" t="s">
        <v>4876</v>
      </c>
    </row>
    <row r="2362" spans="1:3" hidden="1" x14ac:dyDescent="0.25">
      <c r="A2362">
        <f t="shared" si="36"/>
        <v>7</v>
      </c>
      <c r="B2362" s="120" t="s">
        <v>4877</v>
      </c>
      <c r="C2362" s="132" t="s">
        <v>2290</v>
      </c>
    </row>
    <row r="2363" spans="1:3" x14ac:dyDescent="0.25">
      <c r="A2363">
        <f t="shared" si="36"/>
        <v>8</v>
      </c>
      <c r="B2363" s="120" t="s">
        <v>2289</v>
      </c>
      <c r="C2363" s="121" t="s">
        <v>2290</v>
      </c>
    </row>
    <row r="2364" spans="1:3" hidden="1" x14ac:dyDescent="0.25">
      <c r="A2364">
        <f t="shared" si="36"/>
        <v>5</v>
      </c>
      <c r="B2364" s="129" t="s">
        <v>4878</v>
      </c>
      <c r="C2364" s="131" t="s">
        <v>4879</v>
      </c>
    </row>
    <row r="2365" spans="1:3" hidden="1" x14ac:dyDescent="0.25">
      <c r="A2365">
        <f t="shared" si="36"/>
        <v>7</v>
      </c>
      <c r="B2365" s="120" t="s">
        <v>4880</v>
      </c>
      <c r="C2365" s="132" t="s">
        <v>2292</v>
      </c>
    </row>
    <row r="2366" spans="1:3" x14ac:dyDescent="0.25">
      <c r="A2366">
        <f t="shared" si="36"/>
        <v>8</v>
      </c>
      <c r="B2366" s="120" t="s">
        <v>2291</v>
      </c>
      <c r="C2366" s="121" t="s">
        <v>2292</v>
      </c>
    </row>
    <row r="2367" spans="1:3" hidden="1" x14ac:dyDescent="0.25">
      <c r="A2367">
        <f t="shared" si="36"/>
        <v>7</v>
      </c>
      <c r="B2367" s="120" t="s">
        <v>4881</v>
      </c>
      <c r="C2367" s="132" t="s">
        <v>2294</v>
      </c>
    </row>
    <row r="2368" spans="1:3" x14ac:dyDescent="0.25">
      <c r="A2368">
        <f t="shared" si="36"/>
        <v>8</v>
      </c>
      <c r="B2368" s="120" t="s">
        <v>2293</v>
      </c>
      <c r="C2368" s="121" t="s">
        <v>2294</v>
      </c>
    </row>
    <row r="2369" spans="1:3" hidden="1" x14ac:dyDescent="0.25">
      <c r="A2369">
        <f t="shared" si="36"/>
        <v>7</v>
      </c>
      <c r="B2369" s="120" t="s">
        <v>4882</v>
      </c>
      <c r="C2369" s="132" t="s">
        <v>2296</v>
      </c>
    </row>
    <row r="2370" spans="1:3" x14ac:dyDescent="0.25">
      <c r="A2370">
        <f t="shared" ref="A2370:A2433" si="37">LEN(B2370)</f>
        <v>8</v>
      </c>
      <c r="B2370" s="120" t="s">
        <v>2295</v>
      </c>
      <c r="C2370" s="121" t="s">
        <v>2296</v>
      </c>
    </row>
    <row r="2371" spans="1:3" hidden="1" x14ac:dyDescent="0.25">
      <c r="A2371">
        <f t="shared" si="37"/>
        <v>7</v>
      </c>
      <c r="B2371" s="120" t="s">
        <v>4883</v>
      </c>
      <c r="C2371" s="132" t="s">
        <v>2298</v>
      </c>
    </row>
    <row r="2372" spans="1:3" x14ac:dyDescent="0.25">
      <c r="A2372">
        <f t="shared" si="37"/>
        <v>8</v>
      </c>
      <c r="B2372" s="120" t="s">
        <v>2297</v>
      </c>
      <c r="C2372" s="121" t="s">
        <v>2298</v>
      </c>
    </row>
    <row r="2373" spans="1:3" hidden="1" x14ac:dyDescent="0.25">
      <c r="A2373">
        <f t="shared" si="37"/>
        <v>4</v>
      </c>
      <c r="B2373" s="129" t="s">
        <v>4884</v>
      </c>
      <c r="C2373" s="130" t="s">
        <v>4885</v>
      </c>
    </row>
    <row r="2374" spans="1:3" hidden="1" x14ac:dyDescent="0.25">
      <c r="A2374">
        <f t="shared" si="37"/>
        <v>5</v>
      </c>
      <c r="B2374" s="129" t="s">
        <v>4886</v>
      </c>
      <c r="C2374" s="131" t="s">
        <v>2300</v>
      </c>
    </row>
    <row r="2375" spans="1:3" hidden="1" x14ac:dyDescent="0.25">
      <c r="A2375">
        <f t="shared" si="37"/>
        <v>7</v>
      </c>
      <c r="B2375" s="120" t="s">
        <v>4887</v>
      </c>
      <c r="C2375" s="132" t="s">
        <v>2300</v>
      </c>
    </row>
    <row r="2376" spans="1:3" x14ac:dyDescent="0.25">
      <c r="A2376">
        <f t="shared" si="37"/>
        <v>8</v>
      </c>
      <c r="B2376" s="120" t="s">
        <v>2299</v>
      </c>
      <c r="C2376" s="121" t="s">
        <v>2300</v>
      </c>
    </row>
    <row r="2377" spans="1:3" hidden="1" x14ac:dyDescent="0.25">
      <c r="A2377">
        <f t="shared" si="37"/>
        <v>4</v>
      </c>
      <c r="B2377" s="129" t="s">
        <v>4888</v>
      </c>
      <c r="C2377" s="130" t="s">
        <v>4889</v>
      </c>
    </row>
    <row r="2378" spans="1:3" hidden="1" x14ac:dyDescent="0.25">
      <c r="A2378">
        <f t="shared" si="37"/>
        <v>5</v>
      </c>
      <c r="B2378" s="129" t="s">
        <v>4890</v>
      </c>
      <c r="C2378" s="131" t="s">
        <v>4891</v>
      </c>
    </row>
    <row r="2379" spans="1:3" ht="28.5" hidden="1" x14ac:dyDescent="0.25">
      <c r="A2379">
        <f t="shared" si="37"/>
        <v>7</v>
      </c>
      <c r="B2379" s="120" t="s">
        <v>4892</v>
      </c>
      <c r="C2379" s="132" t="s">
        <v>2302</v>
      </c>
    </row>
    <row r="2380" spans="1:3" x14ac:dyDescent="0.25">
      <c r="A2380">
        <f t="shared" si="37"/>
        <v>8</v>
      </c>
      <c r="B2380" s="120" t="s">
        <v>2301</v>
      </c>
      <c r="C2380" s="121" t="s">
        <v>2302</v>
      </c>
    </row>
    <row r="2381" spans="1:3" hidden="1" x14ac:dyDescent="0.25">
      <c r="A2381">
        <f t="shared" si="37"/>
        <v>7</v>
      </c>
      <c r="B2381" s="120" t="s">
        <v>4893</v>
      </c>
      <c r="C2381" s="132" t="s">
        <v>2304</v>
      </c>
    </row>
    <row r="2382" spans="1:3" x14ac:dyDescent="0.25">
      <c r="A2382">
        <f t="shared" si="37"/>
        <v>8</v>
      </c>
      <c r="B2382" s="120" t="s">
        <v>2303</v>
      </c>
      <c r="C2382" s="121" t="s">
        <v>2304</v>
      </c>
    </row>
    <row r="2383" spans="1:3" ht="24" hidden="1" x14ac:dyDescent="0.25">
      <c r="A2383">
        <f t="shared" si="37"/>
        <v>4</v>
      </c>
      <c r="B2383" s="129" t="s">
        <v>4894</v>
      </c>
      <c r="C2383" s="130" t="s">
        <v>4895</v>
      </c>
    </row>
    <row r="2384" spans="1:3" hidden="1" x14ac:dyDescent="0.25">
      <c r="A2384">
        <f t="shared" si="37"/>
        <v>5</v>
      </c>
      <c r="B2384" s="129" t="s">
        <v>4896</v>
      </c>
      <c r="C2384" s="131" t="s">
        <v>2306</v>
      </c>
    </row>
    <row r="2385" spans="1:3" hidden="1" x14ac:dyDescent="0.25">
      <c r="A2385">
        <f t="shared" si="37"/>
        <v>7</v>
      </c>
      <c r="B2385" s="120" t="s">
        <v>4897</v>
      </c>
      <c r="C2385" s="132" t="s">
        <v>2306</v>
      </c>
    </row>
    <row r="2386" spans="1:3" x14ac:dyDescent="0.25">
      <c r="A2386">
        <f t="shared" si="37"/>
        <v>8</v>
      </c>
      <c r="B2386" s="120" t="s">
        <v>2305</v>
      </c>
      <c r="C2386" s="121" t="s">
        <v>2306</v>
      </c>
    </row>
    <row r="2387" spans="1:3" hidden="1" x14ac:dyDescent="0.25">
      <c r="A2387">
        <f t="shared" si="37"/>
        <v>5</v>
      </c>
      <c r="B2387" s="129" t="s">
        <v>4898</v>
      </c>
      <c r="C2387" s="131" t="s">
        <v>4899</v>
      </c>
    </row>
    <row r="2388" spans="1:3" hidden="1" x14ac:dyDescent="0.25">
      <c r="A2388">
        <f t="shared" si="37"/>
        <v>7</v>
      </c>
      <c r="B2388" s="120" t="s">
        <v>4900</v>
      </c>
      <c r="C2388" s="132" t="s">
        <v>4899</v>
      </c>
    </row>
    <row r="2389" spans="1:3" x14ac:dyDescent="0.25">
      <c r="A2389">
        <f t="shared" si="37"/>
        <v>8</v>
      </c>
      <c r="B2389" s="120" t="s">
        <v>2307</v>
      </c>
      <c r="C2389" s="121" t="s">
        <v>2308</v>
      </c>
    </row>
    <row r="2390" spans="1:3" x14ac:dyDescent="0.25">
      <c r="A2390">
        <f t="shared" si="37"/>
        <v>8</v>
      </c>
      <c r="B2390" s="120" t="s">
        <v>2309</v>
      </c>
      <c r="C2390" s="121" t="s">
        <v>2310</v>
      </c>
    </row>
    <row r="2391" spans="1:3" ht="25.5" hidden="1" x14ac:dyDescent="0.25">
      <c r="A2391">
        <f t="shared" si="37"/>
        <v>5</v>
      </c>
      <c r="B2391" s="129" t="s">
        <v>4901</v>
      </c>
      <c r="C2391" s="131" t="s">
        <v>4902</v>
      </c>
    </row>
    <row r="2392" spans="1:3" hidden="1" x14ac:dyDescent="0.25">
      <c r="A2392">
        <f t="shared" si="37"/>
        <v>7</v>
      </c>
      <c r="B2392" s="120" t="s">
        <v>4903</v>
      </c>
      <c r="C2392" s="132" t="s">
        <v>2312</v>
      </c>
    </row>
    <row r="2393" spans="1:3" x14ac:dyDescent="0.25">
      <c r="A2393">
        <f t="shared" si="37"/>
        <v>8</v>
      </c>
      <c r="B2393" s="120" t="s">
        <v>2311</v>
      </c>
      <c r="C2393" s="121" t="s">
        <v>2312</v>
      </c>
    </row>
    <row r="2394" spans="1:3" hidden="1" x14ac:dyDescent="0.25">
      <c r="A2394">
        <f t="shared" si="37"/>
        <v>7</v>
      </c>
      <c r="B2394" s="120" t="s">
        <v>4904</v>
      </c>
      <c r="C2394" s="132" t="s">
        <v>2314</v>
      </c>
    </row>
    <row r="2395" spans="1:3" x14ac:dyDescent="0.25">
      <c r="A2395">
        <f t="shared" si="37"/>
        <v>8</v>
      </c>
      <c r="B2395" s="120" t="s">
        <v>2313</v>
      </c>
      <c r="C2395" s="121" t="s">
        <v>2314</v>
      </c>
    </row>
    <row r="2396" spans="1:3" hidden="1" x14ac:dyDescent="0.25">
      <c r="A2396">
        <f t="shared" si="37"/>
        <v>7</v>
      </c>
      <c r="B2396" s="120" t="s">
        <v>4905</v>
      </c>
      <c r="C2396" s="132" t="s">
        <v>2316</v>
      </c>
    </row>
    <row r="2397" spans="1:3" x14ac:dyDescent="0.25">
      <c r="A2397">
        <f t="shared" si="37"/>
        <v>8</v>
      </c>
      <c r="B2397" s="120" t="s">
        <v>2315</v>
      </c>
      <c r="C2397" s="121" t="s">
        <v>2316</v>
      </c>
    </row>
    <row r="2398" spans="1:3" hidden="1" x14ac:dyDescent="0.25">
      <c r="A2398">
        <f t="shared" si="37"/>
        <v>7</v>
      </c>
      <c r="B2398" s="120" t="s">
        <v>4906</v>
      </c>
      <c r="C2398" s="132" t="s">
        <v>2318</v>
      </c>
    </row>
    <row r="2399" spans="1:3" x14ac:dyDescent="0.25">
      <c r="A2399">
        <f t="shared" si="37"/>
        <v>8</v>
      </c>
      <c r="B2399" s="120" t="s">
        <v>2317</v>
      </c>
      <c r="C2399" s="121" t="s">
        <v>2318</v>
      </c>
    </row>
    <row r="2400" spans="1:3" hidden="1" x14ac:dyDescent="0.25">
      <c r="A2400">
        <f t="shared" si="37"/>
        <v>7</v>
      </c>
      <c r="B2400" s="120" t="s">
        <v>4907</v>
      </c>
      <c r="C2400" s="132" t="s">
        <v>2320</v>
      </c>
    </row>
    <row r="2401" spans="1:3" x14ac:dyDescent="0.25">
      <c r="A2401">
        <f t="shared" si="37"/>
        <v>8</v>
      </c>
      <c r="B2401" s="120" t="s">
        <v>2319</v>
      </c>
      <c r="C2401" s="121" t="s">
        <v>2320</v>
      </c>
    </row>
    <row r="2402" spans="1:3" hidden="1" x14ac:dyDescent="0.25">
      <c r="A2402">
        <f t="shared" si="37"/>
        <v>7</v>
      </c>
      <c r="B2402" s="120" t="s">
        <v>4908</v>
      </c>
      <c r="C2402" s="132" t="s">
        <v>2322</v>
      </c>
    </row>
    <row r="2403" spans="1:3" x14ac:dyDescent="0.25">
      <c r="A2403">
        <f t="shared" si="37"/>
        <v>8</v>
      </c>
      <c r="B2403" s="120" t="s">
        <v>2321</v>
      </c>
      <c r="C2403" s="121" t="s">
        <v>2322</v>
      </c>
    </row>
    <row r="2404" spans="1:3" ht="30" hidden="1" x14ac:dyDescent="0.25">
      <c r="A2404">
        <f t="shared" si="37"/>
        <v>2</v>
      </c>
      <c r="B2404" s="127" t="s">
        <v>4909</v>
      </c>
      <c r="C2404" s="128" t="s">
        <v>4910</v>
      </c>
    </row>
    <row r="2405" spans="1:3" hidden="1" x14ac:dyDescent="0.25">
      <c r="A2405">
        <f t="shared" si="37"/>
        <v>4</v>
      </c>
      <c r="B2405" s="129" t="s">
        <v>4911</v>
      </c>
      <c r="C2405" s="130" t="s">
        <v>4912</v>
      </c>
    </row>
    <row r="2406" spans="1:3" hidden="1" x14ac:dyDescent="0.25">
      <c r="A2406">
        <f t="shared" si="37"/>
        <v>5</v>
      </c>
      <c r="B2406" s="129" t="s">
        <v>4913</v>
      </c>
      <c r="C2406" s="131" t="s">
        <v>2324</v>
      </c>
    </row>
    <row r="2407" spans="1:3" hidden="1" x14ac:dyDescent="0.25">
      <c r="A2407">
        <f t="shared" si="37"/>
        <v>7</v>
      </c>
      <c r="B2407" s="120" t="s">
        <v>4914</v>
      </c>
      <c r="C2407" s="132" t="s">
        <v>2324</v>
      </c>
    </row>
    <row r="2408" spans="1:3" x14ac:dyDescent="0.25">
      <c r="A2408">
        <f t="shared" si="37"/>
        <v>8</v>
      </c>
      <c r="B2408" s="120" t="s">
        <v>2323</v>
      </c>
      <c r="C2408" s="121" t="s">
        <v>2324</v>
      </c>
    </row>
    <row r="2409" spans="1:3" hidden="1" x14ac:dyDescent="0.25">
      <c r="A2409">
        <f t="shared" si="37"/>
        <v>5</v>
      </c>
      <c r="B2409" s="129" t="s">
        <v>4915</v>
      </c>
      <c r="C2409" s="131" t="s">
        <v>2326</v>
      </c>
    </row>
    <row r="2410" spans="1:3" hidden="1" x14ac:dyDescent="0.25">
      <c r="A2410">
        <f t="shared" si="37"/>
        <v>7</v>
      </c>
      <c r="B2410" s="120" t="s">
        <v>4916</v>
      </c>
      <c r="C2410" s="132" t="s">
        <v>2326</v>
      </c>
    </row>
    <row r="2411" spans="1:3" x14ac:dyDescent="0.25">
      <c r="A2411">
        <f t="shared" si="37"/>
        <v>8</v>
      </c>
      <c r="B2411" s="120" t="s">
        <v>2325</v>
      </c>
      <c r="C2411" s="121" t="s">
        <v>2326</v>
      </c>
    </row>
    <row r="2412" spans="1:3" hidden="1" x14ac:dyDescent="0.25">
      <c r="A2412">
        <f t="shared" si="37"/>
        <v>4</v>
      </c>
      <c r="B2412" s="129" t="s">
        <v>4917</v>
      </c>
      <c r="C2412" s="130" t="s">
        <v>4918</v>
      </c>
    </row>
    <row r="2413" spans="1:3" hidden="1" x14ac:dyDescent="0.25">
      <c r="A2413">
        <f t="shared" si="37"/>
        <v>5</v>
      </c>
      <c r="B2413" s="129" t="s">
        <v>4919</v>
      </c>
      <c r="C2413" s="131" t="s">
        <v>4920</v>
      </c>
    </row>
    <row r="2414" spans="1:3" hidden="1" x14ac:dyDescent="0.25">
      <c r="A2414">
        <f t="shared" si="37"/>
        <v>7</v>
      </c>
      <c r="B2414" s="120" t="s">
        <v>4921</v>
      </c>
      <c r="C2414" s="132" t="s">
        <v>2328</v>
      </c>
    </row>
    <row r="2415" spans="1:3" x14ac:dyDescent="0.25">
      <c r="A2415">
        <f t="shared" si="37"/>
        <v>8</v>
      </c>
      <c r="B2415" s="120" t="s">
        <v>2327</v>
      </c>
      <c r="C2415" s="121" t="s">
        <v>2328</v>
      </c>
    </row>
    <row r="2416" spans="1:3" hidden="1" x14ac:dyDescent="0.25">
      <c r="A2416">
        <f t="shared" si="37"/>
        <v>4</v>
      </c>
      <c r="B2416" s="129" t="s">
        <v>4922</v>
      </c>
      <c r="C2416" s="130" t="s">
        <v>4923</v>
      </c>
    </row>
    <row r="2417" spans="1:3" hidden="1" x14ac:dyDescent="0.25">
      <c r="A2417">
        <f t="shared" si="37"/>
        <v>5</v>
      </c>
      <c r="B2417" s="129" t="s">
        <v>4924</v>
      </c>
      <c r="C2417" s="131" t="s">
        <v>4925</v>
      </c>
    </row>
    <row r="2418" spans="1:3" hidden="1" x14ac:dyDescent="0.25">
      <c r="A2418">
        <f t="shared" si="37"/>
        <v>7</v>
      </c>
      <c r="B2418" s="120" t="s">
        <v>4926</v>
      </c>
      <c r="C2418" s="132" t="s">
        <v>2330</v>
      </c>
    </row>
    <row r="2419" spans="1:3" x14ac:dyDescent="0.25">
      <c r="A2419">
        <f t="shared" si="37"/>
        <v>8</v>
      </c>
      <c r="B2419" s="120" t="s">
        <v>2329</v>
      </c>
      <c r="C2419" s="121" t="s">
        <v>2330</v>
      </c>
    </row>
    <row r="2420" spans="1:3" hidden="1" x14ac:dyDescent="0.25">
      <c r="A2420">
        <f t="shared" si="37"/>
        <v>7</v>
      </c>
      <c r="B2420" s="120" t="s">
        <v>4927</v>
      </c>
      <c r="C2420" s="132" t="s">
        <v>2332</v>
      </c>
    </row>
    <row r="2421" spans="1:3" x14ac:dyDescent="0.25">
      <c r="A2421">
        <f t="shared" si="37"/>
        <v>8</v>
      </c>
      <c r="B2421" s="120" t="s">
        <v>2331</v>
      </c>
      <c r="C2421" s="121" t="s">
        <v>2332</v>
      </c>
    </row>
    <row r="2422" spans="1:3" hidden="1" x14ac:dyDescent="0.25">
      <c r="A2422">
        <f t="shared" si="37"/>
        <v>7</v>
      </c>
      <c r="B2422" s="120" t="s">
        <v>4928</v>
      </c>
      <c r="C2422" s="132" t="s">
        <v>2334</v>
      </c>
    </row>
    <row r="2423" spans="1:3" x14ac:dyDescent="0.25">
      <c r="A2423">
        <f t="shared" si="37"/>
        <v>8</v>
      </c>
      <c r="B2423" s="120" t="s">
        <v>2333</v>
      </c>
      <c r="C2423" s="121" t="s">
        <v>2334</v>
      </c>
    </row>
    <row r="2424" spans="1:3" ht="30" hidden="1" x14ac:dyDescent="0.25">
      <c r="A2424">
        <f t="shared" si="37"/>
        <v>2</v>
      </c>
      <c r="B2424" s="127" t="s">
        <v>4929</v>
      </c>
      <c r="C2424" s="128" t="s">
        <v>4930</v>
      </c>
    </row>
    <row r="2425" spans="1:3" ht="24" hidden="1" x14ac:dyDescent="0.25">
      <c r="A2425">
        <f t="shared" si="37"/>
        <v>4</v>
      </c>
      <c r="B2425" s="129" t="s">
        <v>4931</v>
      </c>
      <c r="C2425" s="130" t="s">
        <v>4932</v>
      </c>
    </row>
    <row r="2426" spans="1:3" hidden="1" x14ac:dyDescent="0.25">
      <c r="A2426">
        <f t="shared" si="37"/>
        <v>5</v>
      </c>
      <c r="B2426" s="129" t="s">
        <v>4933</v>
      </c>
      <c r="C2426" s="131" t="s">
        <v>2336</v>
      </c>
    </row>
    <row r="2427" spans="1:3" hidden="1" x14ac:dyDescent="0.25">
      <c r="A2427">
        <f t="shared" si="37"/>
        <v>7</v>
      </c>
      <c r="B2427" s="120" t="s">
        <v>4934</v>
      </c>
      <c r="C2427" s="132" t="s">
        <v>2336</v>
      </c>
    </row>
    <row r="2428" spans="1:3" x14ac:dyDescent="0.25">
      <c r="A2428">
        <f t="shared" si="37"/>
        <v>8</v>
      </c>
      <c r="B2428" s="120" t="s">
        <v>2335</v>
      </c>
      <c r="C2428" s="121" t="s">
        <v>2336</v>
      </c>
    </row>
    <row r="2429" spans="1:3" hidden="1" x14ac:dyDescent="0.25">
      <c r="A2429">
        <f t="shared" si="37"/>
        <v>5</v>
      </c>
      <c r="B2429" s="129" t="s">
        <v>4935</v>
      </c>
      <c r="C2429" s="131" t="s">
        <v>2338</v>
      </c>
    </row>
    <row r="2430" spans="1:3" hidden="1" x14ac:dyDescent="0.25">
      <c r="A2430">
        <f t="shared" si="37"/>
        <v>7</v>
      </c>
      <c r="B2430" s="120" t="s">
        <v>4936</v>
      </c>
      <c r="C2430" s="132" t="s">
        <v>2338</v>
      </c>
    </row>
    <row r="2431" spans="1:3" x14ac:dyDescent="0.25">
      <c r="A2431">
        <f t="shared" si="37"/>
        <v>8</v>
      </c>
      <c r="B2431" s="120" t="s">
        <v>2337</v>
      </c>
      <c r="C2431" s="121" t="s">
        <v>2338</v>
      </c>
    </row>
    <row r="2432" spans="1:3" ht="25.5" hidden="1" x14ac:dyDescent="0.25">
      <c r="A2432">
        <f t="shared" si="37"/>
        <v>5</v>
      </c>
      <c r="B2432" s="129" t="s">
        <v>4937</v>
      </c>
      <c r="C2432" s="131" t="s">
        <v>4938</v>
      </c>
    </row>
    <row r="2433" spans="1:3" hidden="1" x14ac:dyDescent="0.25">
      <c r="A2433">
        <f t="shared" si="37"/>
        <v>7</v>
      </c>
      <c r="B2433" s="120" t="s">
        <v>4939</v>
      </c>
      <c r="C2433" s="132" t="s">
        <v>2340</v>
      </c>
    </row>
    <row r="2434" spans="1:3" x14ac:dyDescent="0.25">
      <c r="A2434">
        <f t="shared" ref="A2434:A2497" si="38">LEN(B2434)</f>
        <v>8</v>
      </c>
      <c r="B2434" s="120" t="s">
        <v>2339</v>
      </c>
      <c r="C2434" s="121" t="s">
        <v>2340</v>
      </c>
    </row>
    <row r="2435" spans="1:3" hidden="1" x14ac:dyDescent="0.25">
      <c r="A2435">
        <f t="shared" si="38"/>
        <v>7</v>
      </c>
      <c r="B2435" s="120" t="s">
        <v>4940</v>
      </c>
      <c r="C2435" s="132" t="s">
        <v>4941</v>
      </c>
    </row>
    <row r="2436" spans="1:3" x14ac:dyDescent="0.25">
      <c r="A2436">
        <f t="shared" si="38"/>
        <v>8</v>
      </c>
      <c r="B2436" s="120" t="s">
        <v>2341</v>
      </c>
      <c r="C2436" s="121" t="s">
        <v>2342</v>
      </c>
    </row>
    <row r="2437" spans="1:3" x14ac:dyDescent="0.25">
      <c r="A2437">
        <f t="shared" si="38"/>
        <v>8</v>
      </c>
      <c r="B2437" s="120" t="s">
        <v>2343</v>
      </c>
      <c r="C2437" s="121" t="s">
        <v>2344</v>
      </c>
    </row>
    <row r="2438" spans="1:3" hidden="1" x14ac:dyDescent="0.25">
      <c r="A2438">
        <f t="shared" si="38"/>
        <v>7</v>
      </c>
      <c r="B2438" s="120" t="s">
        <v>4942</v>
      </c>
      <c r="C2438" s="132" t="s">
        <v>2346</v>
      </c>
    </row>
    <row r="2439" spans="1:3" x14ac:dyDescent="0.25">
      <c r="A2439">
        <f t="shared" si="38"/>
        <v>8</v>
      </c>
      <c r="B2439" s="120" t="s">
        <v>2345</v>
      </c>
      <c r="C2439" s="121" t="s">
        <v>2346</v>
      </c>
    </row>
    <row r="2440" spans="1:3" hidden="1" x14ac:dyDescent="0.25">
      <c r="A2440">
        <f t="shared" si="38"/>
        <v>7</v>
      </c>
      <c r="B2440" s="120" t="s">
        <v>4943</v>
      </c>
      <c r="C2440" s="132" t="s">
        <v>2348</v>
      </c>
    </row>
    <row r="2441" spans="1:3" x14ac:dyDescent="0.25">
      <c r="A2441">
        <f t="shared" si="38"/>
        <v>8</v>
      </c>
      <c r="B2441" s="120" t="s">
        <v>2347</v>
      </c>
      <c r="C2441" s="121" t="s">
        <v>2348</v>
      </c>
    </row>
    <row r="2442" spans="1:3" hidden="1" x14ac:dyDescent="0.25">
      <c r="A2442">
        <f t="shared" si="38"/>
        <v>7</v>
      </c>
      <c r="B2442" s="120" t="s">
        <v>4944</v>
      </c>
      <c r="C2442" s="132" t="s">
        <v>2350</v>
      </c>
    </row>
    <row r="2443" spans="1:3" x14ac:dyDescent="0.25">
      <c r="A2443">
        <f t="shared" si="38"/>
        <v>8</v>
      </c>
      <c r="B2443" s="120" t="s">
        <v>2349</v>
      </c>
      <c r="C2443" s="121" t="s">
        <v>2350</v>
      </c>
    </row>
    <row r="2444" spans="1:3" hidden="1" x14ac:dyDescent="0.25">
      <c r="A2444">
        <f t="shared" si="38"/>
        <v>4</v>
      </c>
      <c r="B2444" s="129" t="s">
        <v>4945</v>
      </c>
      <c r="C2444" s="130" t="s">
        <v>4946</v>
      </c>
    </row>
    <row r="2445" spans="1:3" hidden="1" x14ac:dyDescent="0.25">
      <c r="A2445">
        <f t="shared" si="38"/>
        <v>5</v>
      </c>
      <c r="B2445" s="129" t="s">
        <v>4947</v>
      </c>
      <c r="C2445" s="131" t="s">
        <v>4948</v>
      </c>
    </row>
    <row r="2446" spans="1:3" hidden="1" x14ac:dyDescent="0.25">
      <c r="A2446">
        <f t="shared" si="38"/>
        <v>7</v>
      </c>
      <c r="B2446" s="120" t="s">
        <v>4949</v>
      </c>
      <c r="C2446" s="132" t="s">
        <v>2352</v>
      </c>
    </row>
    <row r="2447" spans="1:3" x14ac:dyDescent="0.25">
      <c r="A2447">
        <f t="shared" si="38"/>
        <v>8</v>
      </c>
      <c r="B2447" s="120" t="s">
        <v>2351</v>
      </c>
      <c r="C2447" s="121" t="s">
        <v>2352</v>
      </c>
    </row>
    <row r="2448" spans="1:3" hidden="1" x14ac:dyDescent="0.25">
      <c r="A2448">
        <f t="shared" si="38"/>
        <v>5</v>
      </c>
      <c r="B2448" s="129" t="s">
        <v>4950</v>
      </c>
      <c r="C2448" s="131" t="s">
        <v>4951</v>
      </c>
    </row>
    <row r="2449" spans="1:3" hidden="1" x14ac:dyDescent="0.25">
      <c r="A2449">
        <f t="shared" si="38"/>
        <v>7</v>
      </c>
      <c r="B2449" s="120" t="s">
        <v>4952</v>
      </c>
      <c r="C2449" s="132" t="s">
        <v>4953</v>
      </c>
    </row>
    <row r="2450" spans="1:3" x14ac:dyDescent="0.25">
      <c r="A2450">
        <f t="shared" si="38"/>
        <v>8</v>
      </c>
      <c r="B2450" s="120" t="s">
        <v>2353</v>
      </c>
      <c r="C2450" s="121" t="s">
        <v>2354</v>
      </c>
    </row>
    <row r="2451" spans="1:3" x14ac:dyDescent="0.25">
      <c r="A2451">
        <f t="shared" si="38"/>
        <v>8</v>
      </c>
      <c r="B2451" s="120" t="s">
        <v>2355</v>
      </c>
      <c r="C2451" s="121" t="s">
        <v>2356</v>
      </c>
    </row>
    <row r="2452" spans="1:3" x14ac:dyDescent="0.25">
      <c r="A2452">
        <f t="shared" si="38"/>
        <v>8</v>
      </c>
      <c r="B2452" s="120" t="s">
        <v>2357</v>
      </c>
      <c r="C2452" s="121" t="s">
        <v>2358</v>
      </c>
    </row>
    <row r="2453" spans="1:3" x14ac:dyDescent="0.25">
      <c r="A2453">
        <f t="shared" si="38"/>
        <v>8</v>
      </c>
      <c r="B2453" s="120" t="s">
        <v>2359</v>
      </c>
      <c r="C2453" s="121" t="s">
        <v>2360</v>
      </c>
    </row>
    <row r="2454" spans="1:3" hidden="1" x14ac:dyDescent="0.25">
      <c r="A2454">
        <f t="shared" si="38"/>
        <v>5</v>
      </c>
      <c r="B2454" s="129" t="s">
        <v>4954</v>
      </c>
      <c r="C2454" s="131" t="s">
        <v>4955</v>
      </c>
    </row>
    <row r="2455" spans="1:3" hidden="1" x14ac:dyDescent="0.25">
      <c r="A2455">
        <f t="shared" si="38"/>
        <v>7</v>
      </c>
      <c r="B2455" s="120" t="s">
        <v>4956</v>
      </c>
      <c r="C2455" s="132" t="s">
        <v>4955</v>
      </c>
    </row>
    <row r="2456" spans="1:3" x14ac:dyDescent="0.25">
      <c r="A2456">
        <f t="shared" si="38"/>
        <v>8</v>
      </c>
      <c r="B2456" s="120" t="s">
        <v>2361</v>
      </c>
      <c r="C2456" s="121" t="s">
        <v>2362</v>
      </c>
    </row>
    <row r="2457" spans="1:3" x14ac:dyDescent="0.25">
      <c r="A2457">
        <f t="shared" si="38"/>
        <v>8</v>
      </c>
      <c r="B2457" s="120" t="s">
        <v>2363</v>
      </c>
      <c r="C2457" s="121" t="s">
        <v>2364</v>
      </c>
    </row>
    <row r="2458" spans="1:3" hidden="1" x14ac:dyDescent="0.25">
      <c r="A2458">
        <f t="shared" si="38"/>
        <v>4</v>
      </c>
      <c r="B2458" s="129" t="s">
        <v>4957</v>
      </c>
      <c r="C2458" s="130" t="s">
        <v>4958</v>
      </c>
    </row>
    <row r="2459" spans="1:3" hidden="1" x14ac:dyDescent="0.25">
      <c r="A2459">
        <f t="shared" si="38"/>
        <v>5</v>
      </c>
      <c r="B2459" s="129" t="s">
        <v>4959</v>
      </c>
      <c r="C2459" s="131" t="s">
        <v>4960</v>
      </c>
    </row>
    <row r="2460" spans="1:3" hidden="1" x14ac:dyDescent="0.25">
      <c r="A2460">
        <f t="shared" si="38"/>
        <v>7</v>
      </c>
      <c r="B2460" s="120" t="s">
        <v>4961</v>
      </c>
      <c r="C2460" s="132" t="s">
        <v>2366</v>
      </c>
    </row>
    <row r="2461" spans="1:3" x14ac:dyDescent="0.25">
      <c r="A2461">
        <f t="shared" si="38"/>
        <v>8</v>
      </c>
      <c r="B2461" s="120" t="s">
        <v>2365</v>
      </c>
      <c r="C2461" s="121" t="s">
        <v>2366</v>
      </c>
    </row>
    <row r="2462" spans="1:3" ht="15.75" hidden="1" x14ac:dyDescent="0.25">
      <c r="A2462">
        <f t="shared" si="38"/>
        <v>1</v>
      </c>
      <c r="B2462" s="125" t="s">
        <v>4962</v>
      </c>
      <c r="C2462" s="126" t="s">
        <v>4963</v>
      </c>
    </row>
    <row r="2463" spans="1:3" hidden="1" x14ac:dyDescent="0.25">
      <c r="A2463">
        <f t="shared" si="38"/>
        <v>2</v>
      </c>
      <c r="B2463" s="127" t="s">
        <v>4964</v>
      </c>
      <c r="C2463" s="128" t="s">
        <v>4965</v>
      </c>
    </row>
    <row r="2464" spans="1:3" hidden="1" x14ac:dyDescent="0.25">
      <c r="A2464">
        <f t="shared" si="38"/>
        <v>4</v>
      </c>
      <c r="B2464" s="129" t="s">
        <v>4966</v>
      </c>
      <c r="C2464" s="130" t="s">
        <v>4967</v>
      </c>
    </row>
    <row r="2465" spans="1:3" hidden="1" x14ac:dyDescent="0.25">
      <c r="A2465">
        <f t="shared" si="38"/>
        <v>5</v>
      </c>
      <c r="B2465" s="129" t="s">
        <v>4968</v>
      </c>
      <c r="C2465" s="131" t="s">
        <v>2368</v>
      </c>
    </row>
    <row r="2466" spans="1:3" hidden="1" x14ac:dyDescent="0.25">
      <c r="A2466">
        <f t="shared" si="38"/>
        <v>7</v>
      </c>
      <c r="B2466" s="120" t="s">
        <v>4969</v>
      </c>
      <c r="C2466" s="132" t="s">
        <v>2368</v>
      </c>
    </row>
    <row r="2467" spans="1:3" x14ac:dyDescent="0.25">
      <c r="A2467">
        <f t="shared" si="38"/>
        <v>8</v>
      </c>
      <c r="B2467" s="120" t="s">
        <v>2367</v>
      </c>
      <c r="C2467" s="121" t="s">
        <v>2368</v>
      </c>
    </row>
    <row r="2468" spans="1:3" hidden="1" x14ac:dyDescent="0.25">
      <c r="A2468">
        <f t="shared" si="38"/>
        <v>4</v>
      </c>
      <c r="B2468" s="129" t="s">
        <v>4970</v>
      </c>
      <c r="C2468" s="130" t="s">
        <v>4971</v>
      </c>
    </row>
    <row r="2469" spans="1:3" hidden="1" x14ac:dyDescent="0.25">
      <c r="A2469">
        <f t="shared" si="38"/>
        <v>5</v>
      </c>
      <c r="B2469" s="129" t="s">
        <v>4972</v>
      </c>
      <c r="C2469" s="131" t="s">
        <v>4973</v>
      </c>
    </row>
    <row r="2470" spans="1:3" hidden="1" x14ac:dyDescent="0.25">
      <c r="A2470">
        <f t="shared" si="38"/>
        <v>7</v>
      </c>
      <c r="B2470" s="120" t="s">
        <v>4974</v>
      </c>
      <c r="C2470" s="132" t="s">
        <v>4973</v>
      </c>
    </row>
    <row r="2471" spans="1:3" x14ac:dyDescent="0.25">
      <c r="A2471">
        <f t="shared" si="38"/>
        <v>8</v>
      </c>
      <c r="B2471" s="120" t="s">
        <v>2369</v>
      </c>
      <c r="C2471" s="121" t="s">
        <v>2370</v>
      </c>
    </row>
    <row r="2472" spans="1:3" x14ac:dyDescent="0.25">
      <c r="A2472">
        <f t="shared" si="38"/>
        <v>8</v>
      </c>
      <c r="B2472" s="120" t="s">
        <v>2371</v>
      </c>
      <c r="C2472" s="121" t="s">
        <v>2372</v>
      </c>
    </row>
    <row r="2473" spans="1:3" hidden="1" x14ac:dyDescent="0.25">
      <c r="A2473">
        <f t="shared" si="38"/>
        <v>4</v>
      </c>
      <c r="B2473" s="129" t="s">
        <v>4975</v>
      </c>
      <c r="C2473" s="130" t="s">
        <v>4976</v>
      </c>
    </row>
    <row r="2474" spans="1:3" hidden="1" x14ac:dyDescent="0.25">
      <c r="A2474">
        <f t="shared" si="38"/>
        <v>5</v>
      </c>
      <c r="B2474" s="129" t="s">
        <v>4977</v>
      </c>
      <c r="C2474" s="131" t="s">
        <v>2374</v>
      </c>
    </row>
    <row r="2475" spans="1:3" hidden="1" x14ac:dyDescent="0.25">
      <c r="A2475">
        <f t="shared" si="38"/>
        <v>7</v>
      </c>
      <c r="B2475" s="120" t="s">
        <v>4978</v>
      </c>
      <c r="C2475" s="132" t="s">
        <v>2374</v>
      </c>
    </row>
    <row r="2476" spans="1:3" x14ac:dyDescent="0.25">
      <c r="A2476">
        <f t="shared" si="38"/>
        <v>8</v>
      </c>
      <c r="B2476" s="120" t="s">
        <v>2373</v>
      </c>
      <c r="C2476" s="121" t="s">
        <v>2374</v>
      </c>
    </row>
    <row r="2477" spans="1:3" hidden="1" x14ac:dyDescent="0.25">
      <c r="A2477">
        <f t="shared" si="38"/>
        <v>5</v>
      </c>
      <c r="B2477" s="129" t="s">
        <v>4979</v>
      </c>
      <c r="C2477" s="131" t="s">
        <v>4980</v>
      </c>
    </row>
    <row r="2478" spans="1:3" hidden="1" x14ac:dyDescent="0.25">
      <c r="A2478">
        <f t="shared" si="38"/>
        <v>7</v>
      </c>
      <c r="B2478" s="120" t="s">
        <v>4981</v>
      </c>
      <c r="C2478" s="132" t="s">
        <v>2376</v>
      </c>
    </row>
    <row r="2479" spans="1:3" x14ac:dyDescent="0.25">
      <c r="A2479">
        <f t="shared" si="38"/>
        <v>8</v>
      </c>
      <c r="B2479" s="120" t="s">
        <v>2375</v>
      </c>
      <c r="C2479" s="121" t="s">
        <v>2376</v>
      </c>
    </row>
    <row r="2480" spans="1:3" ht="15.75" hidden="1" x14ac:dyDescent="0.25">
      <c r="A2480">
        <f t="shared" si="38"/>
        <v>1</v>
      </c>
      <c r="B2480" s="125" t="s">
        <v>4982</v>
      </c>
      <c r="C2480" s="126" t="s">
        <v>4983</v>
      </c>
    </row>
    <row r="2481" spans="1:3" hidden="1" x14ac:dyDescent="0.25">
      <c r="A2481">
        <f t="shared" si="38"/>
        <v>2</v>
      </c>
      <c r="B2481" s="127" t="s">
        <v>4984</v>
      </c>
      <c r="C2481" s="128" t="s">
        <v>4985</v>
      </c>
    </row>
    <row r="2482" spans="1:3" hidden="1" x14ac:dyDescent="0.25">
      <c r="A2482">
        <f t="shared" si="38"/>
        <v>4</v>
      </c>
      <c r="B2482" s="129" t="s">
        <v>4986</v>
      </c>
      <c r="C2482" s="130" t="s">
        <v>4987</v>
      </c>
    </row>
    <row r="2483" spans="1:3" hidden="1" x14ac:dyDescent="0.25">
      <c r="A2483">
        <f t="shared" si="38"/>
        <v>5</v>
      </c>
      <c r="B2483" s="129" t="s">
        <v>4988</v>
      </c>
      <c r="C2483" s="131" t="s">
        <v>4989</v>
      </c>
    </row>
    <row r="2484" spans="1:3" hidden="1" x14ac:dyDescent="0.25">
      <c r="A2484">
        <f t="shared" si="38"/>
        <v>7</v>
      </c>
      <c r="B2484" s="120" t="s">
        <v>4990</v>
      </c>
      <c r="C2484" s="132" t="s">
        <v>2378</v>
      </c>
    </row>
    <row r="2485" spans="1:3" x14ac:dyDescent="0.25">
      <c r="A2485">
        <f t="shared" si="38"/>
        <v>8</v>
      </c>
      <c r="B2485" s="120" t="s">
        <v>2377</v>
      </c>
      <c r="C2485" s="121" t="s">
        <v>2378</v>
      </c>
    </row>
    <row r="2486" spans="1:3" hidden="1" x14ac:dyDescent="0.25">
      <c r="A2486">
        <f t="shared" si="38"/>
        <v>7</v>
      </c>
      <c r="B2486" s="120" t="s">
        <v>4991</v>
      </c>
      <c r="C2486" s="132" t="s">
        <v>2380</v>
      </c>
    </row>
    <row r="2487" spans="1:3" x14ac:dyDescent="0.25">
      <c r="A2487">
        <f t="shared" si="38"/>
        <v>8</v>
      </c>
      <c r="B2487" s="120" t="s">
        <v>2379</v>
      </c>
      <c r="C2487" s="121" t="s">
        <v>2380</v>
      </c>
    </row>
    <row r="2488" spans="1:3" ht="24" hidden="1" x14ac:dyDescent="0.25">
      <c r="A2488">
        <f t="shared" si="38"/>
        <v>4</v>
      </c>
      <c r="B2488" s="129" t="s">
        <v>4992</v>
      </c>
      <c r="C2488" s="130" t="s">
        <v>4993</v>
      </c>
    </row>
    <row r="2489" spans="1:3" ht="25.5" hidden="1" x14ac:dyDescent="0.25">
      <c r="A2489">
        <f t="shared" si="38"/>
        <v>5</v>
      </c>
      <c r="B2489" s="129" t="s">
        <v>4994</v>
      </c>
      <c r="C2489" s="131" t="s">
        <v>4995</v>
      </c>
    </row>
    <row r="2490" spans="1:3" hidden="1" x14ac:dyDescent="0.25">
      <c r="A2490">
        <f t="shared" si="38"/>
        <v>7</v>
      </c>
      <c r="B2490" s="120" t="s">
        <v>4996</v>
      </c>
      <c r="C2490" s="132" t="s">
        <v>4997</v>
      </c>
    </row>
    <row r="2491" spans="1:3" x14ac:dyDescent="0.25">
      <c r="A2491">
        <f t="shared" si="38"/>
        <v>8</v>
      </c>
      <c r="B2491" s="120" t="s">
        <v>2381</v>
      </c>
      <c r="C2491" s="121" t="s">
        <v>2382</v>
      </c>
    </row>
    <row r="2492" spans="1:3" x14ac:dyDescent="0.25">
      <c r="A2492">
        <f t="shared" si="38"/>
        <v>8</v>
      </c>
      <c r="B2492" s="120" t="s">
        <v>2383</v>
      </c>
      <c r="C2492" s="121" t="s">
        <v>2384</v>
      </c>
    </row>
    <row r="2493" spans="1:3" ht="30" x14ac:dyDescent="0.25">
      <c r="A2493">
        <f t="shared" si="38"/>
        <v>8</v>
      </c>
      <c r="B2493" s="120" t="s">
        <v>2385</v>
      </c>
      <c r="C2493" s="121" t="s">
        <v>2386</v>
      </c>
    </row>
    <row r="2494" spans="1:3" x14ac:dyDescent="0.25">
      <c r="A2494">
        <f t="shared" si="38"/>
        <v>8</v>
      </c>
      <c r="B2494" s="120" t="s">
        <v>2387</v>
      </c>
      <c r="C2494" s="121" t="s">
        <v>2388</v>
      </c>
    </row>
    <row r="2495" spans="1:3" x14ac:dyDescent="0.25">
      <c r="A2495">
        <f t="shared" si="38"/>
        <v>8</v>
      </c>
      <c r="B2495" s="120" t="s">
        <v>2389</v>
      </c>
      <c r="C2495" s="121" t="s">
        <v>2390</v>
      </c>
    </row>
    <row r="2496" spans="1:3" hidden="1" x14ac:dyDescent="0.25">
      <c r="A2496">
        <f t="shared" si="38"/>
        <v>7</v>
      </c>
      <c r="B2496" s="120" t="s">
        <v>4998</v>
      </c>
      <c r="C2496" s="132" t="s">
        <v>2392</v>
      </c>
    </row>
    <row r="2497" spans="1:3" x14ac:dyDescent="0.25">
      <c r="A2497">
        <f t="shared" si="38"/>
        <v>8</v>
      </c>
      <c r="B2497" s="120" t="s">
        <v>2391</v>
      </c>
      <c r="C2497" s="121" t="s">
        <v>2392</v>
      </c>
    </row>
    <row r="2498" spans="1:3" hidden="1" x14ac:dyDescent="0.25">
      <c r="A2498">
        <f t="shared" ref="A2498:A2561" si="39">LEN(B2498)</f>
        <v>7</v>
      </c>
      <c r="B2498" s="120" t="s">
        <v>4999</v>
      </c>
      <c r="C2498" s="132" t="s">
        <v>2394</v>
      </c>
    </row>
    <row r="2499" spans="1:3" x14ac:dyDescent="0.25">
      <c r="A2499">
        <f t="shared" si="39"/>
        <v>8</v>
      </c>
      <c r="B2499" s="120" t="s">
        <v>2393</v>
      </c>
      <c r="C2499" s="121" t="s">
        <v>2394</v>
      </c>
    </row>
    <row r="2500" spans="1:3" ht="30" hidden="1" x14ac:dyDescent="0.25">
      <c r="A2500">
        <f t="shared" si="39"/>
        <v>2</v>
      </c>
      <c r="B2500" s="127" t="s">
        <v>5000</v>
      </c>
      <c r="C2500" s="128" t="s">
        <v>5001</v>
      </c>
    </row>
    <row r="2501" spans="1:3" hidden="1" x14ac:dyDescent="0.25">
      <c r="A2501">
        <f t="shared" si="39"/>
        <v>4</v>
      </c>
      <c r="B2501" s="129" t="s">
        <v>5002</v>
      </c>
      <c r="C2501" s="130" t="s">
        <v>5003</v>
      </c>
    </row>
    <row r="2502" spans="1:3" hidden="1" x14ac:dyDescent="0.25">
      <c r="A2502">
        <f t="shared" si="39"/>
        <v>5</v>
      </c>
      <c r="B2502" s="129" t="s">
        <v>5004</v>
      </c>
      <c r="C2502" s="131" t="s">
        <v>2396</v>
      </c>
    </row>
    <row r="2503" spans="1:3" hidden="1" x14ac:dyDescent="0.25">
      <c r="A2503">
        <f t="shared" si="39"/>
        <v>7</v>
      </c>
      <c r="B2503" s="120" t="s">
        <v>5005</v>
      </c>
      <c r="C2503" s="132" t="s">
        <v>2396</v>
      </c>
    </row>
    <row r="2504" spans="1:3" x14ac:dyDescent="0.25">
      <c r="A2504">
        <f t="shared" si="39"/>
        <v>8</v>
      </c>
      <c r="B2504" s="120" t="s">
        <v>2395</v>
      </c>
      <c r="C2504" s="121" t="s">
        <v>2396</v>
      </c>
    </row>
    <row r="2505" spans="1:3" hidden="1" x14ac:dyDescent="0.25">
      <c r="A2505">
        <f t="shared" si="39"/>
        <v>4</v>
      </c>
      <c r="B2505" s="129" t="s">
        <v>5006</v>
      </c>
      <c r="C2505" s="130" t="s">
        <v>5007</v>
      </c>
    </row>
    <row r="2506" spans="1:3" hidden="1" x14ac:dyDescent="0.25">
      <c r="A2506">
        <f t="shared" si="39"/>
        <v>5</v>
      </c>
      <c r="B2506" s="129" t="s">
        <v>5008</v>
      </c>
      <c r="C2506" s="131" t="s">
        <v>2398</v>
      </c>
    </row>
    <row r="2507" spans="1:3" hidden="1" x14ac:dyDescent="0.25">
      <c r="A2507">
        <f t="shared" si="39"/>
        <v>7</v>
      </c>
      <c r="B2507" s="120" t="s">
        <v>5009</v>
      </c>
      <c r="C2507" s="132" t="s">
        <v>2398</v>
      </c>
    </row>
    <row r="2508" spans="1:3" x14ac:dyDescent="0.25">
      <c r="A2508">
        <f t="shared" si="39"/>
        <v>8</v>
      </c>
      <c r="B2508" s="120" t="s">
        <v>2397</v>
      </c>
      <c r="C2508" s="121" t="s">
        <v>2398</v>
      </c>
    </row>
    <row r="2509" spans="1:3" hidden="1" x14ac:dyDescent="0.25">
      <c r="A2509">
        <f t="shared" si="39"/>
        <v>5</v>
      </c>
      <c r="B2509" s="129" t="s">
        <v>5010</v>
      </c>
      <c r="C2509" s="131" t="s">
        <v>5011</v>
      </c>
    </row>
    <row r="2510" spans="1:3" ht="28.5" hidden="1" x14ac:dyDescent="0.25">
      <c r="A2510">
        <f t="shared" si="39"/>
        <v>7</v>
      </c>
      <c r="B2510" s="120" t="s">
        <v>5012</v>
      </c>
      <c r="C2510" s="132" t="s">
        <v>5013</v>
      </c>
    </row>
    <row r="2511" spans="1:3" x14ac:dyDescent="0.25">
      <c r="A2511">
        <f t="shared" si="39"/>
        <v>8</v>
      </c>
      <c r="B2511" s="120" t="s">
        <v>2399</v>
      </c>
      <c r="C2511" s="121" t="s">
        <v>2400</v>
      </c>
    </row>
    <row r="2512" spans="1:3" ht="30" x14ac:dyDescent="0.25">
      <c r="A2512">
        <f t="shared" si="39"/>
        <v>8</v>
      </c>
      <c r="B2512" s="120" t="s">
        <v>2401</v>
      </c>
      <c r="C2512" s="121" t="s">
        <v>2402</v>
      </c>
    </row>
    <row r="2513" spans="1:3" ht="30" hidden="1" x14ac:dyDescent="0.25">
      <c r="A2513">
        <f t="shared" si="39"/>
        <v>2</v>
      </c>
      <c r="B2513" s="127" t="s">
        <v>5014</v>
      </c>
      <c r="C2513" s="128" t="s">
        <v>5015</v>
      </c>
    </row>
    <row r="2514" spans="1:3" hidden="1" x14ac:dyDescent="0.25">
      <c r="A2514">
        <f t="shared" si="39"/>
        <v>4</v>
      </c>
      <c r="B2514" s="129" t="s">
        <v>5016</v>
      </c>
      <c r="C2514" s="130" t="s">
        <v>5017</v>
      </c>
    </row>
    <row r="2515" spans="1:3" hidden="1" x14ac:dyDescent="0.25">
      <c r="A2515">
        <f t="shared" si="39"/>
        <v>5</v>
      </c>
      <c r="B2515" s="129" t="s">
        <v>5018</v>
      </c>
      <c r="C2515" s="131" t="s">
        <v>2404</v>
      </c>
    </row>
    <row r="2516" spans="1:3" hidden="1" x14ac:dyDescent="0.25">
      <c r="A2516">
        <f t="shared" si="39"/>
        <v>7</v>
      </c>
      <c r="B2516" s="120" t="s">
        <v>5019</v>
      </c>
      <c r="C2516" s="132" t="s">
        <v>2404</v>
      </c>
    </row>
    <row r="2517" spans="1:3" x14ac:dyDescent="0.25">
      <c r="A2517">
        <f t="shared" si="39"/>
        <v>8</v>
      </c>
      <c r="B2517" s="120" t="s">
        <v>2403</v>
      </c>
      <c r="C2517" s="121" t="s">
        <v>2404</v>
      </c>
    </row>
    <row r="2518" spans="1:3" hidden="1" x14ac:dyDescent="0.25">
      <c r="A2518">
        <f t="shared" si="39"/>
        <v>5</v>
      </c>
      <c r="B2518" s="129" t="s">
        <v>5020</v>
      </c>
      <c r="C2518" s="131" t="s">
        <v>5021</v>
      </c>
    </row>
    <row r="2519" spans="1:3" hidden="1" x14ac:dyDescent="0.25">
      <c r="A2519">
        <f t="shared" si="39"/>
        <v>7</v>
      </c>
      <c r="B2519" s="120" t="s">
        <v>5022</v>
      </c>
      <c r="C2519" s="132" t="s">
        <v>2406</v>
      </c>
    </row>
    <row r="2520" spans="1:3" x14ac:dyDescent="0.25">
      <c r="A2520">
        <f t="shared" si="39"/>
        <v>8</v>
      </c>
      <c r="B2520" s="120" t="s">
        <v>2405</v>
      </c>
      <c r="C2520" s="121" t="s">
        <v>2406</v>
      </c>
    </row>
    <row r="2521" spans="1:3" hidden="1" x14ac:dyDescent="0.25">
      <c r="A2521">
        <f t="shared" si="39"/>
        <v>7</v>
      </c>
      <c r="B2521" s="120" t="s">
        <v>5023</v>
      </c>
      <c r="C2521" s="132" t="s">
        <v>2408</v>
      </c>
    </row>
    <row r="2522" spans="1:3" x14ac:dyDescent="0.25">
      <c r="A2522">
        <f t="shared" si="39"/>
        <v>8</v>
      </c>
      <c r="B2522" s="120" t="s">
        <v>2407</v>
      </c>
      <c r="C2522" s="121" t="s">
        <v>2408</v>
      </c>
    </row>
    <row r="2523" spans="1:3" hidden="1" x14ac:dyDescent="0.25">
      <c r="A2523">
        <f t="shared" si="39"/>
        <v>7</v>
      </c>
      <c r="B2523" s="120" t="s">
        <v>5024</v>
      </c>
      <c r="C2523" s="132" t="s">
        <v>2410</v>
      </c>
    </row>
    <row r="2524" spans="1:3" x14ac:dyDescent="0.25">
      <c r="A2524">
        <f t="shared" si="39"/>
        <v>8</v>
      </c>
      <c r="B2524" s="120" t="s">
        <v>2409</v>
      </c>
      <c r="C2524" s="121" t="s">
        <v>2410</v>
      </c>
    </row>
    <row r="2525" spans="1:3" hidden="1" x14ac:dyDescent="0.25">
      <c r="A2525">
        <f t="shared" si="39"/>
        <v>7</v>
      </c>
      <c r="B2525" s="120" t="s">
        <v>5025</v>
      </c>
      <c r="C2525" s="132" t="s">
        <v>2412</v>
      </c>
    </row>
    <row r="2526" spans="1:3" x14ac:dyDescent="0.25">
      <c r="A2526">
        <f t="shared" si="39"/>
        <v>8</v>
      </c>
      <c r="B2526" s="120" t="s">
        <v>2411</v>
      </c>
      <c r="C2526" s="121" t="s">
        <v>2412</v>
      </c>
    </row>
    <row r="2527" spans="1:3" hidden="1" x14ac:dyDescent="0.25">
      <c r="A2527">
        <f t="shared" si="39"/>
        <v>7</v>
      </c>
      <c r="B2527" s="120" t="s">
        <v>5026</v>
      </c>
      <c r="C2527" s="132" t="s">
        <v>2414</v>
      </c>
    </row>
    <row r="2528" spans="1:3" x14ac:dyDescent="0.25">
      <c r="A2528">
        <f t="shared" si="39"/>
        <v>8</v>
      </c>
      <c r="B2528" s="120" t="s">
        <v>2413</v>
      </c>
      <c r="C2528" s="121" t="s">
        <v>2414</v>
      </c>
    </row>
    <row r="2529" spans="1:3" hidden="1" x14ac:dyDescent="0.25">
      <c r="A2529">
        <f t="shared" si="39"/>
        <v>4</v>
      </c>
      <c r="B2529" s="129" t="s">
        <v>5027</v>
      </c>
      <c r="C2529" s="130" t="s">
        <v>5028</v>
      </c>
    </row>
    <row r="2530" spans="1:3" hidden="1" x14ac:dyDescent="0.25">
      <c r="A2530">
        <f t="shared" si="39"/>
        <v>5</v>
      </c>
      <c r="B2530" s="129" t="s">
        <v>5029</v>
      </c>
      <c r="C2530" s="131" t="s">
        <v>5030</v>
      </c>
    </row>
    <row r="2531" spans="1:3" hidden="1" x14ac:dyDescent="0.25">
      <c r="A2531">
        <f t="shared" si="39"/>
        <v>7</v>
      </c>
      <c r="B2531" s="120" t="s">
        <v>5031</v>
      </c>
      <c r="C2531" s="132" t="s">
        <v>5032</v>
      </c>
    </row>
    <row r="2532" spans="1:3" x14ac:dyDescent="0.25">
      <c r="A2532">
        <f t="shared" si="39"/>
        <v>8</v>
      </c>
      <c r="B2532" s="120" t="s">
        <v>2415</v>
      </c>
      <c r="C2532" s="121" t="s">
        <v>2416</v>
      </c>
    </row>
    <row r="2533" spans="1:3" hidden="1" x14ac:dyDescent="0.25">
      <c r="A2533">
        <f t="shared" si="39"/>
        <v>7</v>
      </c>
      <c r="B2533" s="120" t="s">
        <v>5033</v>
      </c>
      <c r="C2533" s="132" t="s">
        <v>2418</v>
      </c>
    </row>
    <row r="2534" spans="1:3" x14ac:dyDescent="0.25">
      <c r="A2534">
        <f t="shared" si="39"/>
        <v>8</v>
      </c>
      <c r="B2534" s="120" t="s">
        <v>2417</v>
      </c>
      <c r="C2534" s="121" t="s">
        <v>2418</v>
      </c>
    </row>
    <row r="2535" spans="1:3" x14ac:dyDescent="0.25">
      <c r="A2535">
        <f t="shared" si="39"/>
        <v>8</v>
      </c>
      <c r="B2535" s="120" t="s">
        <v>2419</v>
      </c>
      <c r="C2535" s="121" t="s">
        <v>2420</v>
      </c>
    </row>
    <row r="2536" spans="1:3" hidden="1" x14ac:dyDescent="0.25">
      <c r="A2536">
        <f t="shared" si="39"/>
        <v>2</v>
      </c>
      <c r="B2536" s="127" t="s">
        <v>5034</v>
      </c>
      <c r="C2536" s="128" t="s">
        <v>5035</v>
      </c>
    </row>
    <row r="2537" spans="1:3" ht="24" hidden="1" x14ac:dyDescent="0.25">
      <c r="A2537">
        <f t="shared" si="39"/>
        <v>4</v>
      </c>
      <c r="B2537" s="129" t="s">
        <v>5036</v>
      </c>
      <c r="C2537" s="130" t="s">
        <v>5037</v>
      </c>
    </row>
    <row r="2538" spans="1:3" hidden="1" x14ac:dyDescent="0.25">
      <c r="A2538">
        <f t="shared" si="39"/>
        <v>5</v>
      </c>
      <c r="B2538" s="129" t="s">
        <v>5038</v>
      </c>
      <c r="C2538" s="131" t="s">
        <v>2422</v>
      </c>
    </row>
    <row r="2539" spans="1:3" hidden="1" x14ac:dyDescent="0.25">
      <c r="A2539">
        <f t="shared" si="39"/>
        <v>7</v>
      </c>
      <c r="B2539" s="120" t="s">
        <v>5039</v>
      </c>
      <c r="C2539" s="132" t="s">
        <v>2422</v>
      </c>
    </row>
    <row r="2540" spans="1:3" x14ac:dyDescent="0.25">
      <c r="A2540">
        <f t="shared" si="39"/>
        <v>8</v>
      </c>
      <c r="B2540" s="120" t="s">
        <v>2421</v>
      </c>
      <c r="C2540" s="121" t="s">
        <v>2422</v>
      </c>
    </row>
    <row r="2541" spans="1:3" ht="25.5" hidden="1" x14ac:dyDescent="0.25">
      <c r="A2541">
        <f t="shared" si="39"/>
        <v>5</v>
      </c>
      <c r="B2541" s="129" t="s">
        <v>5040</v>
      </c>
      <c r="C2541" s="131" t="s">
        <v>5041</v>
      </c>
    </row>
    <row r="2542" spans="1:3" ht="28.5" hidden="1" x14ac:dyDescent="0.25">
      <c r="A2542">
        <f t="shared" si="39"/>
        <v>7</v>
      </c>
      <c r="B2542" s="120" t="s">
        <v>5042</v>
      </c>
      <c r="C2542" s="132" t="s">
        <v>5041</v>
      </c>
    </row>
    <row r="2543" spans="1:3" x14ac:dyDescent="0.25">
      <c r="A2543">
        <f t="shared" si="39"/>
        <v>8</v>
      </c>
      <c r="B2543" s="120" t="s">
        <v>2423</v>
      </c>
      <c r="C2543" s="121" t="s">
        <v>2424</v>
      </c>
    </row>
    <row r="2544" spans="1:3" ht="30" x14ac:dyDescent="0.25">
      <c r="A2544">
        <f t="shared" si="39"/>
        <v>8</v>
      </c>
      <c r="B2544" s="120" t="s">
        <v>2425</v>
      </c>
      <c r="C2544" s="121" t="s">
        <v>2426</v>
      </c>
    </row>
    <row r="2545" spans="1:3" ht="24" hidden="1" x14ac:dyDescent="0.25">
      <c r="A2545">
        <f t="shared" si="39"/>
        <v>4</v>
      </c>
      <c r="B2545" s="129" t="s">
        <v>5043</v>
      </c>
      <c r="C2545" s="130" t="s">
        <v>5044</v>
      </c>
    </row>
    <row r="2546" spans="1:3" ht="25.5" hidden="1" x14ac:dyDescent="0.25">
      <c r="A2546">
        <f t="shared" si="39"/>
        <v>5</v>
      </c>
      <c r="B2546" s="129" t="s">
        <v>5045</v>
      </c>
      <c r="C2546" s="131" t="s">
        <v>2428</v>
      </c>
    </row>
    <row r="2547" spans="1:3" ht="28.5" hidden="1" x14ac:dyDescent="0.25">
      <c r="A2547">
        <f t="shared" si="39"/>
        <v>7</v>
      </c>
      <c r="B2547" s="120" t="s">
        <v>5046</v>
      </c>
      <c r="C2547" s="132" t="s">
        <v>2428</v>
      </c>
    </row>
    <row r="2548" spans="1:3" x14ac:dyDescent="0.25">
      <c r="A2548">
        <f t="shared" si="39"/>
        <v>8</v>
      </c>
      <c r="B2548" s="120" t="s">
        <v>2427</v>
      </c>
      <c r="C2548" s="121" t="s">
        <v>2428</v>
      </c>
    </row>
    <row r="2549" spans="1:3" hidden="1" x14ac:dyDescent="0.25">
      <c r="A2549">
        <f t="shared" si="39"/>
        <v>2</v>
      </c>
      <c r="B2549" s="127" t="s">
        <v>5047</v>
      </c>
      <c r="C2549" s="128" t="s">
        <v>5048</v>
      </c>
    </row>
    <row r="2550" spans="1:3" hidden="1" x14ac:dyDescent="0.25">
      <c r="A2550">
        <f t="shared" si="39"/>
        <v>4</v>
      </c>
      <c r="B2550" s="129" t="s">
        <v>5049</v>
      </c>
      <c r="C2550" s="130" t="s">
        <v>5050</v>
      </c>
    </row>
    <row r="2551" spans="1:3" hidden="1" x14ac:dyDescent="0.25">
      <c r="A2551">
        <f t="shared" si="39"/>
        <v>5</v>
      </c>
      <c r="B2551" s="129" t="s">
        <v>5051</v>
      </c>
      <c r="C2551" s="131" t="s">
        <v>5052</v>
      </c>
    </row>
    <row r="2552" spans="1:3" hidden="1" x14ac:dyDescent="0.25">
      <c r="A2552">
        <f t="shared" si="39"/>
        <v>7</v>
      </c>
      <c r="B2552" s="120" t="s">
        <v>5053</v>
      </c>
      <c r="C2552" s="132" t="s">
        <v>5052</v>
      </c>
    </row>
    <row r="2553" spans="1:3" x14ac:dyDescent="0.25">
      <c r="A2553">
        <f t="shared" si="39"/>
        <v>8</v>
      </c>
      <c r="B2553" s="120" t="s">
        <v>2429</v>
      </c>
      <c r="C2553" s="121" t="s">
        <v>2430</v>
      </c>
    </row>
    <row r="2554" spans="1:3" x14ac:dyDescent="0.25">
      <c r="A2554">
        <f t="shared" si="39"/>
        <v>8</v>
      </c>
      <c r="B2554" s="120" t="s">
        <v>2431</v>
      </c>
      <c r="C2554" s="121" t="s">
        <v>2432</v>
      </c>
    </row>
    <row r="2555" spans="1:3" hidden="1" x14ac:dyDescent="0.25">
      <c r="A2555">
        <f t="shared" si="39"/>
        <v>5</v>
      </c>
      <c r="B2555" s="129" t="s">
        <v>5054</v>
      </c>
      <c r="C2555" s="131" t="s">
        <v>2434</v>
      </c>
    </row>
    <row r="2556" spans="1:3" hidden="1" x14ac:dyDescent="0.25">
      <c r="A2556">
        <f t="shared" si="39"/>
        <v>7</v>
      </c>
      <c r="B2556" s="120" t="s">
        <v>5055</v>
      </c>
      <c r="C2556" s="132" t="s">
        <v>2434</v>
      </c>
    </row>
    <row r="2557" spans="1:3" x14ac:dyDescent="0.25">
      <c r="A2557">
        <f t="shared" si="39"/>
        <v>8</v>
      </c>
      <c r="B2557" s="120" t="s">
        <v>2433</v>
      </c>
      <c r="C2557" s="121" t="s">
        <v>2434</v>
      </c>
    </row>
    <row r="2558" spans="1:3" hidden="1" x14ac:dyDescent="0.25">
      <c r="A2558">
        <f t="shared" si="39"/>
        <v>4</v>
      </c>
      <c r="B2558" s="129" t="s">
        <v>5056</v>
      </c>
      <c r="C2558" s="130" t="s">
        <v>5057</v>
      </c>
    </row>
    <row r="2559" spans="1:3" hidden="1" x14ac:dyDescent="0.25">
      <c r="A2559">
        <f t="shared" si="39"/>
        <v>5</v>
      </c>
      <c r="B2559" s="129" t="s">
        <v>5058</v>
      </c>
      <c r="C2559" s="131" t="s">
        <v>2436</v>
      </c>
    </row>
    <row r="2560" spans="1:3" hidden="1" x14ac:dyDescent="0.25">
      <c r="A2560">
        <f t="shared" si="39"/>
        <v>7</v>
      </c>
      <c r="B2560" s="120" t="s">
        <v>5059</v>
      </c>
      <c r="C2560" s="132" t="s">
        <v>2436</v>
      </c>
    </row>
    <row r="2561" spans="1:3" x14ac:dyDescent="0.25">
      <c r="A2561">
        <f t="shared" si="39"/>
        <v>8</v>
      </c>
      <c r="B2561" s="120" t="s">
        <v>2435</v>
      </c>
      <c r="C2561" s="121" t="s">
        <v>2436</v>
      </c>
    </row>
    <row r="2562" spans="1:3" hidden="1" x14ac:dyDescent="0.25">
      <c r="A2562">
        <f t="shared" ref="A2562:A2625" si="40">LEN(B2562)</f>
        <v>2</v>
      </c>
      <c r="B2562" s="127" t="s">
        <v>5060</v>
      </c>
      <c r="C2562" s="128" t="s">
        <v>5061</v>
      </c>
    </row>
    <row r="2563" spans="1:3" hidden="1" x14ac:dyDescent="0.25">
      <c r="A2563">
        <f t="shared" si="40"/>
        <v>4</v>
      </c>
      <c r="B2563" s="129" t="s">
        <v>5062</v>
      </c>
      <c r="C2563" s="130" t="s">
        <v>5063</v>
      </c>
    </row>
    <row r="2564" spans="1:3" hidden="1" x14ac:dyDescent="0.25">
      <c r="A2564">
        <f t="shared" si="40"/>
        <v>5</v>
      </c>
      <c r="B2564" s="129" t="s">
        <v>5064</v>
      </c>
      <c r="C2564" s="131" t="s">
        <v>5065</v>
      </c>
    </row>
    <row r="2565" spans="1:3" hidden="1" x14ac:dyDescent="0.25">
      <c r="A2565">
        <f t="shared" si="40"/>
        <v>7</v>
      </c>
      <c r="B2565" s="120" t="s">
        <v>5066</v>
      </c>
      <c r="C2565" s="132" t="s">
        <v>2438</v>
      </c>
    </row>
    <row r="2566" spans="1:3" x14ac:dyDescent="0.25">
      <c r="A2566">
        <f t="shared" si="40"/>
        <v>8</v>
      </c>
      <c r="B2566" s="120" t="s">
        <v>2437</v>
      </c>
      <c r="C2566" s="121" t="s">
        <v>2438</v>
      </c>
    </row>
    <row r="2567" spans="1:3" hidden="1" x14ac:dyDescent="0.25">
      <c r="A2567">
        <f t="shared" si="40"/>
        <v>7</v>
      </c>
      <c r="B2567" s="120" t="s">
        <v>5067</v>
      </c>
      <c r="C2567" s="132" t="s">
        <v>5068</v>
      </c>
    </row>
    <row r="2568" spans="1:3" x14ac:dyDescent="0.25">
      <c r="A2568">
        <f t="shared" si="40"/>
        <v>8</v>
      </c>
      <c r="B2568" s="120" t="s">
        <v>2439</v>
      </c>
      <c r="C2568" s="121" t="s">
        <v>2440</v>
      </c>
    </row>
    <row r="2569" spans="1:3" x14ac:dyDescent="0.25">
      <c r="A2569">
        <f t="shared" si="40"/>
        <v>8</v>
      </c>
      <c r="B2569" s="120" t="s">
        <v>2441</v>
      </c>
      <c r="C2569" s="121" t="s">
        <v>2442</v>
      </c>
    </row>
    <row r="2570" spans="1:3" hidden="1" x14ac:dyDescent="0.25">
      <c r="A2570">
        <f t="shared" si="40"/>
        <v>7</v>
      </c>
      <c r="B2570" s="120" t="s">
        <v>5069</v>
      </c>
      <c r="C2570" s="132" t="s">
        <v>2444</v>
      </c>
    </row>
    <row r="2571" spans="1:3" x14ac:dyDescent="0.25">
      <c r="A2571">
        <f t="shared" si="40"/>
        <v>8</v>
      </c>
      <c r="B2571" s="120" t="s">
        <v>2443</v>
      </c>
      <c r="C2571" s="121" t="s">
        <v>2444</v>
      </c>
    </row>
    <row r="2572" spans="1:3" hidden="1" x14ac:dyDescent="0.25">
      <c r="A2572">
        <f t="shared" si="40"/>
        <v>7</v>
      </c>
      <c r="B2572" s="120" t="s">
        <v>5070</v>
      </c>
      <c r="C2572" s="132" t="s">
        <v>2446</v>
      </c>
    </row>
    <row r="2573" spans="1:3" x14ac:dyDescent="0.25">
      <c r="A2573">
        <f t="shared" si="40"/>
        <v>8</v>
      </c>
      <c r="B2573" s="120" t="s">
        <v>2445</v>
      </c>
      <c r="C2573" s="121" t="s">
        <v>2446</v>
      </c>
    </row>
    <row r="2574" spans="1:3" hidden="1" x14ac:dyDescent="0.25">
      <c r="A2574">
        <f t="shared" si="40"/>
        <v>4</v>
      </c>
      <c r="B2574" s="129" t="s">
        <v>5071</v>
      </c>
      <c r="C2574" s="130" t="s">
        <v>5072</v>
      </c>
    </row>
    <row r="2575" spans="1:3" hidden="1" x14ac:dyDescent="0.25">
      <c r="A2575">
        <f t="shared" si="40"/>
        <v>5</v>
      </c>
      <c r="B2575" s="129" t="s">
        <v>5073</v>
      </c>
      <c r="C2575" s="131" t="s">
        <v>5074</v>
      </c>
    </row>
    <row r="2576" spans="1:3" hidden="1" x14ac:dyDescent="0.25">
      <c r="A2576">
        <f t="shared" si="40"/>
        <v>7</v>
      </c>
      <c r="B2576" s="120" t="s">
        <v>5075</v>
      </c>
      <c r="C2576" s="132" t="s">
        <v>5076</v>
      </c>
    </row>
    <row r="2577" spans="1:3" x14ac:dyDescent="0.25">
      <c r="A2577">
        <f t="shared" si="40"/>
        <v>8</v>
      </c>
      <c r="B2577" s="120" t="s">
        <v>2447</v>
      </c>
      <c r="C2577" s="121" t="s">
        <v>2448</v>
      </c>
    </row>
    <row r="2578" spans="1:3" x14ac:dyDescent="0.25">
      <c r="A2578">
        <f t="shared" si="40"/>
        <v>8</v>
      </c>
      <c r="B2578" s="120" t="s">
        <v>2449</v>
      </c>
      <c r="C2578" s="121" t="s">
        <v>2450</v>
      </c>
    </row>
    <row r="2579" spans="1:3" x14ac:dyDescent="0.25">
      <c r="A2579">
        <f t="shared" si="40"/>
        <v>8</v>
      </c>
      <c r="B2579" s="120" t="s">
        <v>2451</v>
      </c>
      <c r="C2579" s="121" t="s">
        <v>2452</v>
      </c>
    </row>
    <row r="2580" spans="1:3" hidden="1" x14ac:dyDescent="0.25">
      <c r="A2580">
        <f t="shared" si="40"/>
        <v>7</v>
      </c>
      <c r="B2580" s="120" t="s">
        <v>5077</v>
      </c>
      <c r="C2580" s="132" t="s">
        <v>2454</v>
      </c>
    </row>
    <row r="2581" spans="1:3" x14ac:dyDescent="0.25">
      <c r="A2581">
        <f t="shared" si="40"/>
        <v>8</v>
      </c>
      <c r="B2581" s="120" t="s">
        <v>2453</v>
      </c>
      <c r="C2581" s="121" t="s">
        <v>2454</v>
      </c>
    </row>
    <row r="2582" spans="1:3" hidden="1" x14ac:dyDescent="0.25">
      <c r="A2582">
        <f t="shared" si="40"/>
        <v>4</v>
      </c>
      <c r="B2582" s="129" t="s">
        <v>5078</v>
      </c>
      <c r="C2582" s="130" t="s">
        <v>5079</v>
      </c>
    </row>
    <row r="2583" spans="1:3" hidden="1" x14ac:dyDescent="0.25">
      <c r="A2583">
        <f t="shared" si="40"/>
        <v>5</v>
      </c>
      <c r="B2583" s="129" t="s">
        <v>5080</v>
      </c>
      <c r="C2583" s="131" t="s">
        <v>2456</v>
      </c>
    </row>
    <row r="2584" spans="1:3" hidden="1" x14ac:dyDescent="0.25">
      <c r="A2584">
        <f t="shared" si="40"/>
        <v>7</v>
      </c>
      <c r="B2584" s="120" t="s">
        <v>5081</v>
      </c>
      <c r="C2584" s="132" t="s">
        <v>2456</v>
      </c>
    </row>
    <row r="2585" spans="1:3" x14ac:dyDescent="0.25">
      <c r="A2585">
        <f t="shared" si="40"/>
        <v>8</v>
      </c>
      <c r="B2585" s="120" t="s">
        <v>2455</v>
      </c>
      <c r="C2585" s="121" t="s">
        <v>2456</v>
      </c>
    </row>
    <row r="2586" spans="1:3" hidden="1" x14ac:dyDescent="0.25">
      <c r="A2586">
        <f t="shared" si="40"/>
        <v>4</v>
      </c>
      <c r="B2586" s="129" t="s">
        <v>5082</v>
      </c>
      <c r="C2586" s="130" t="s">
        <v>5083</v>
      </c>
    </row>
    <row r="2587" spans="1:3" hidden="1" x14ac:dyDescent="0.25">
      <c r="A2587">
        <f t="shared" si="40"/>
        <v>5</v>
      </c>
      <c r="B2587" s="129" t="s">
        <v>5084</v>
      </c>
      <c r="C2587" s="131" t="s">
        <v>5085</v>
      </c>
    </row>
    <row r="2588" spans="1:3" hidden="1" x14ac:dyDescent="0.25">
      <c r="A2588">
        <f t="shared" si="40"/>
        <v>7</v>
      </c>
      <c r="B2588" s="120" t="s">
        <v>5086</v>
      </c>
      <c r="C2588" s="132" t="s">
        <v>5087</v>
      </c>
    </row>
    <row r="2589" spans="1:3" x14ac:dyDescent="0.25">
      <c r="A2589">
        <f t="shared" si="40"/>
        <v>8</v>
      </c>
      <c r="B2589" s="120" t="s">
        <v>2457</v>
      </c>
      <c r="C2589" s="121" t="s">
        <v>2458</v>
      </c>
    </row>
    <row r="2590" spans="1:3" x14ac:dyDescent="0.25">
      <c r="A2590">
        <f t="shared" si="40"/>
        <v>8</v>
      </c>
      <c r="B2590" s="120" t="s">
        <v>2459</v>
      </c>
      <c r="C2590" s="121" t="s">
        <v>2460</v>
      </c>
    </row>
    <row r="2591" spans="1:3" hidden="1" x14ac:dyDescent="0.25">
      <c r="A2591">
        <f t="shared" si="40"/>
        <v>7</v>
      </c>
      <c r="B2591" s="120" t="s">
        <v>5088</v>
      </c>
      <c r="C2591" s="132" t="s">
        <v>5089</v>
      </c>
    </row>
    <row r="2592" spans="1:3" x14ac:dyDescent="0.25">
      <c r="A2592">
        <f t="shared" si="40"/>
        <v>8</v>
      </c>
      <c r="B2592" s="120" t="s">
        <v>2461</v>
      </c>
      <c r="C2592" s="121" t="s">
        <v>2462</v>
      </c>
    </row>
    <row r="2593" spans="1:3" x14ac:dyDescent="0.25">
      <c r="A2593">
        <f t="shared" si="40"/>
        <v>8</v>
      </c>
      <c r="B2593" s="120" t="s">
        <v>2463</v>
      </c>
      <c r="C2593" s="121" t="s">
        <v>2464</v>
      </c>
    </row>
    <row r="2594" spans="1:3" ht="28.5" hidden="1" x14ac:dyDescent="0.25">
      <c r="A2594">
        <f t="shared" si="40"/>
        <v>7</v>
      </c>
      <c r="B2594" s="120" t="s">
        <v>5090</v>
      </c>
      <c r="C2594" s="132" t="s">
        <v>5091</v>
      </c>
    </row>
    <row r="2595" spans="1:3" x14ac:dyDescent="0.25">
      <c r="A2595">
        <f t="shared" si="40"/>
        <v>8</v>
      </c>
      <c r="B2595" s="120" t="s">
        <v>2465</v>
      </c>
      <c r="C2595" s="121" t="s">
        <v>2466</v>
      </c>
    </row>
    <row r="2596" spans="1:3" x14ac:dyDescent="0.25">
      <c r="A2596">
        <f t="shared" si="40"/>
        <v>8</v>
      </c>
      <c r="B2596" s="120" t="s">
        <v>2467</v>
      </c>
      <c r="C2596" s="121" t="s">
        <v>2468</v>
      </c>
    </row>
    <row r="2597" spans="1:3" x14ac:dyDescent="0.25">
      <c r="A2597">
        <f t="shared" si="40"/>
        <v>8</v>
      </c>
      <c r="B2597" s="120" t="s">
        <v>2469</v>
      </c>
      <c r="C2597" s="121" t="s">
        <v>2470</v>
      </c>
    </row>
    <row r="2598" spans="1:3" x14ac:dyDescent="0.25">
      <c r="A2598">
        <f t="shared" si="40"/>
        <v>8</v>
      </c>
      <c r="B2598" s="120" t="s">
        <v>2471</v>
      </c>
      <c r="C2598" s="121" t="s">
        <v>2472</v>
      </c>
    </row>
    <row r="2599" spans="1:3" x14ac:dyDescent="0.25">
      <c r="A2599">
        <f t="shared" si="40"/>
        <v>8</v>
      </c>
      <c r="B2599" s="120" t="s">
        <v>2473</v>
      </c>
      <c r="C2599" s="121" t="s">
        <v>2474</v>
      </c>
    </row>
    <row r="2600" spans="1:3" hidden="1" x14ac:dyDescent="0.25">
      <c r="A2600">
        <f t="shared" si="40"/>
        <v>2</v>
      </c>
      <c r="B2600" s="127" t="s">
        <v>5092</v>
      </c>
      <c r="C2600" s="128" t="s">
        <v>5093</v>
      </c>
    </row>
    <row r="2601" spans="1:3" hidden="1" x14ac:dyDescent="0.25">
      <c r="A2601">
        <f t="shared" si="40"/>
        <v>4</v>
      </c>
      <c r="B2601" s="129" t="s">
        <v>5094</v>
      </c>
      <c r="C2601" s="130" t="s">
        <v>5093</v>
      </c>
    </row>
    <row r="2602" spans="1:3" hidden="1" x14ac:dyDescent="0.25">
      <c r="A2602">
        <f t="shared" si="40"/>
        <v>5</v>
      </c>
      <c r="B2602" s="129" t="s">
        <v>5095</v>
      </c>
      <c r="C2602" s="131" t="s">
        <v>2476</v>
      </c>
    </row>
    <row r="2603" spans="1:3" hidden="1" x14ac:dyDescent="0.25">
      <c r="A2603">
        <f t="shared" si="40"/>
        <v>7</v>
      </c>
      <c r="B2603" s="120" t="s">
        <v>5096</v>
      </c>
      <c r="C2603" s="132" t="s">
        <v>2476</v>
      </c>
    </row>
    <row r="2604" spans="1:3" x14ac:dyDescent="0.25">
      <c r="A2604">
        <f t="shared" si="40"/>
        <v>8</v>
      </c>
      <c r="B2604" s="120" t="s">
        <v>2475</v>
      </c>
      <c r="C2604" s="121" t="s">
        <v>2476</v>
      </c>
    </row>
    <row r="2605" spans="1:3" ht="31.5" hidden="1" x14ac:dyDescent="0.25">
      <c r="A2605">
        <f t="shared" si="40"/>
        <v>1</v>
      </c>
      <c r="B2605" s="125" t="s">
        <v>5097</v>
      </c>
      <c r="C2605" s="126" t="s">
        <v>5098</v>
      </c>
    </row>
    <row r="2606" spans="1:3" hidden="1" x14ac:dyDescent="0.25">
      <c r="A2606">
        <f t="shared" si="40"/>
        <v>2</v>
      </c>
      <c r="B2606" s="127" t="s">
        <v>5099</v>
      </c>
      <c r="C2606" s="128" t="s">
        <v>5100</v>
      </c>
    </row>
    <row r="2607" spans="1:3" hidden="1" x14ac:dyDescent="0.25">
      <c r="A2607">
        <f t="shared" si="40"/>
        <v>4</v>
      </c>
      <c r="B2607" s="129" t="s">
        <v>5101</v>
      </c>
      <c r="C2607" s="130" t="s">
        <v>5102</v>
      </c>
    </row>
    <row r="2608" spans="1:3" hidden="1" x14ac:dyDescent="0.25">
      <c r="A2608">
        <f t="shared" si="40"/>
        <v>5</v>
      </c>
      <c r="B2608" s="129" t="s">
        <v>5103</v>
      </c>
      <c r="C2608" s="131" t="s">
        <v>2478</v>
      </c>
    </row>
    <row r="2609" spans="1:3" hidden="1" x14ac:dyDescent="0.25">
      <c r="A2609">
        <f t="shared" si="40"/>
        <v>7</v>
      </c>
      <c r="B2609" s="120" t="s">
        <v>5104</v>
      </c>
      <c r="C2609" s="132" t="s">
        <v>2478</v>
      </c>
    </row>
    <row r="2610" spans="1:3" x14ac:dyDescent="0.25">
      <c r="A2610">
        <f t="shared" si="40"/>
        <v>8</v>
      </c>
      <c r="B2610" s="120" t="s">
        <v>2477</v>
      </c>
      <c r="C2610" s="121" t="s">
        <v>2478</v>
      </c>
    </row>
    <row r="2611" spans="1:3" hidden="1" x14ac:dyDescent="0.25">
      <c r="A2611">
        <f t="shared" si="40"/>
        <v>5</v>
      </c>
      <c r="B2611" s="129" t="s">
        <v>5105</v>
      </c>
      <c r="C2611" s="131" t="s">
        <v>2480</v>
      </c>
    </row>
    <row r="2612" spans="1:3" hidden="1" x14ac:dyDescent="0.25">
      <c r="A2612">
        <f t="shared" si="40"/>
        <v>7</v>
      </c>
      <c r="B2612" s="120" t="s">
        <v>5106</v>
      </c>
      <c r="C2612" s="132" t="s">
        <v>2480</v>
      </c>
    </row>
    <row r="2613" spans="1:3" x14ac:dyDescent="0.25">
      <c r="A2613">
        <f t="shared" si="40"/>
        <v>8</v>
      </c>
      <c r="B2613" s="120" t="s">
        <v>2479</v>
      </c>
      <c r="C2613" s="121" t="s">
        <v>2480</v>
      </c>
    </row>
    <row r="2614" spans="1:3" hidden="1" x14ac:dyDescent="0.25">
      <c r="A2614">
        <f t="shared" si="40"/>
        <v>4</v>
      </c>
      <c r="B2614" s="129" t="s">
        <v>5107</v>
      </c>
      <c r="C2614" s="130" t="s">
        <v>5108</v>
      </c>
    </row>
    <row r="2615" spans="1:3" hidden="1" x14ac:dyDescent="0.25">
      <c r="A2615">
        <f t="shared" si="40"/>
        <v>5</v>
      </c>
      <c r="B2615" s="129" t="s">
        <v>5109</v>
      </c>
      <c r="C2615" s="131" t="s">
        <v>5110</v>
      </c>
    </row>
    <row r="2616" spans="1:3" hidden="1" x14ac:dyDescent="0.25">
      <c r="A2616">
        <f t="shared" si="40"/>
        <v>7</v>
      </c>
      <c r="B2616" s="120" t="s">
        <v>5111</v>
      </c>
      <c r="C2616" s="132" t="s">
        <v>5110</v>
      </c>
    </row>
    <row r="2617" spans="1:3" x14ac:dyDescent="0.25">
      <c r="A2617">
        <f t="shared" si="40"/>
        <v>8</v>
      </c>
      <c r="B2617" s="120" t="s">
        <v>2481</v>
      </c>
      <c r="C2617" s="121" t="s">
        <v>2482</v>
      </c>
    </row>
    <row r="2618" spans="1:3" x14ac:dyDescent="0.25">
      <c r="A2618">
        <f t="shared" si="40"/>
        <v>8</v>
      </c>
      <c r="B2618" s="120" t="s">
        <v>2483</v>
      </c>
      <c r="C2618" s="121" t="s">
        <v>2484</v>
      </c>
    </row>
    <row r="2619" spans="1:3" x14ac:dyDescent="0.25">
      <c r="A2619">
        <f t="shared" si="40"/>
        <v>8</v>
      </c>
      <c r="B2619" s="120" t="s">
        <v>2485</v>
      </c>
      <c r="C2619" s="121" t="s">
        <v>2486</v>
      </c>
    </row>
    <row r="2620" spans="1:3" hidden="1" x14ac:dyDescent="0.25">
      <c r="A2620">
        <f t="shared" si="40"/>
        <v>5</v>
      </c>
      <c r="B2620" s="129" t="s">
        <v>5112</v>
      </c>
      <c r="C2620" s="131" t="s">
        <v>5113</v>
      </c>
    </row>
    <row r="2621" spans="1:3" ht="28.5" hidden="1" x14ac:dyDescent="0.25">
      <c r="A2621">
        <f t="shared" si="40"/>
        <v>7</v>
      </c>
      <c r="B2621" s="120" t="s">
        <v>5114</v>
      </c>
      <c r="C2621" s="132" t="s">
        <v>2488</v>
      </c>
    </row>
    <row r="2622" spans="1:3" x14ac:dyDescent="0.25">
      <c r="A2622">
        <f t="shared" si="40"/>
        <v>8</v>
      </c>
      <c r="B2622" s="120" t="s">
        <v>2487</v>
      </c>
      <c r="C2622" s="121" t="s">
        <v>2488</v>
      </c>
    </row>
    <row r="2623" spans="1:3" ht="25.5" hidden="1" x14ac:dyDescent="0.25">
      <c r="A2623">
        <f t="shared" si="40"/>
        <v>5</v>
      </c>
      <c r="B2623" s="129" t="s">
        <v>5115</v>
      </c>
      <c r="C2623" s="131" t="s">
        <v>5116</v>
      </c>
    </row>
    <row r="2624" spans="1:3" hidden="1" x14ac:dyDescent="0.25">
      <c r="A2624">
        <f t="shared" si="40"/>
        <v>7</v>
      </c>
      <c r="B2624" s="120" t="s">
        <v>5117</v>
      </c>
      <c r="C2624" s="132" t="s">
        <v>2490</v>
      </c>
    </row>
    <row r="2625" spans="1:3" x14ac:dyDescent="0.25">
      <c r="A2625">
        <f t="shared" si="40"/>
        <v>8</v>
      </c>
      <c r="B2625" s="120" t="s">
        <v>2489</v>
      </c>
      <c r="C2625" s="121" t="s">
        <v>2490</v>
      </c>
    </row>
    <row r="2626" spans="1:3" ht="28.5" hidden="1" x14ac:dyDescent="0.25">
      <c r="A2626">
        <f t="shared" ref="A2626:A2689" si="41">LEN(B2626)</f>
        <v>7</v>
      </c>
      <c r="B2626" s="120" t="s">
        <v>5118</v>
      </c>
      <c r="C2626" s="132" t="s">
        <v>2492</v>
      </c>
    </row>
    <row r="2627" spans="1:3" ht="30" x14ac:dyDescent="0.25">
      <c r="A2627">
        <f t="shared" si="41"/>
        <v>8</v>
      </c>
      <c r="B2627" s="120" t="s">
        <v>2491</v>
      </c>
      <c r="C2627" s="121" t="s">
        <v>2492</v>
      </c>
    </row>
    <row r="2628" spans="1:3" hidden="1" x14ac:dyDescent="0.25">
      <c r="A2628">
        <f t="shared" si="41"/>
        <v>4</v>
      </c>
      <c r="B2628" s="129" t="s">
        <v>5119</v>
      </c>
      <c r="C2628" s="130" t="s">
        <v>5120</v>
      </c>
    </row>
    <row r="2629" spans="1:3" hidden="1" x14ac:dyDescent="0.25">
      <c r="A2629">
        <f t="shared" si="41"/>
        <v>5</v>
      </c>
      <c r="B2629" s="129" t="s">
        <v>5121</v>
      </c>
      <c r="C2629" s="131" t="s">
        <v>2494</v>
      </c>
    </row>
    <row r="2630" spans="1:3" hidden="1" x14ac:dyDescent="0.25">
      <c r="A2630">
        <f t="shared" si="41"/>
        <v>7</v>
      </c>
      <c r="B2630" s="120" t="s">
        <v>5122</v>
      </c>
      <c r="C2630" s="132" t="s">
        <v>2494</v>
      </c>
    </row>
    <row r="2631" spans="1:3" x14ac:dyDescent="0.25">
      <c r="A2631">
        <f t="shared" si="41"/>
        <v>8</v>
      </c>
      <c r="B2631" s="120" t="s">
        <v>2493</v>
      </c>
      <c r="C2631" s="121" t="s">
        <v>2494</v>
      </c>
    </row>
    <row r="2632" spans="1:3" hidden="1" x14ac:dyDescent="0.25">
      <c r="A2632">
        <f t="shared" si="41"/>
        <v>5</v>
      </c>
      <c r="B2632" s="129" t="s">
        <v>5123</v>
      </c>
      <c r="C2632" s="131" t="s">
        <v>2496</v>
      </c>
    </row>
    <row r="2633" spans="1:3" hidden="1" x14ac:dyDescent="0.25">
      <c r="A2633">
        <f t="shared" si="41"/>
        <v>7</v>
      </c>
      <c r="B2633" s="120" t="s">
        <v>5124</v>
      </c>
      <c r="C2633" s="132" t="s">
        <v>2496</v>
      </c>
    </row>
    <row r="2634" spans="1:3" x14ac:dyDescent="0.25">
      <c r="A2634">
        <f t="shared" si="41"/>
        <v>8</v>
      </c>
      <c r="B2634" s="120" t="s">
        <v>2495</v>
      </c>
      <c r="C2634" s="121" t="s">
        <v>2496</v>
      </c>
    </row>
    <row r="2635" spans="1:3" hidden="1" x14ac:dyDescent="0.25">
      <c r="A2635">
        <f t="shared" si="41"/>
        <v>5</v>
      </c>
      <c r="B2635" s="129" t="s">
        <v>5125</v>
      </c>
      <c r="C2635" s="131" t="s">
        <v>2498</v>
      </c>
    </row>
    <row r="2636" spans="1:3" hidden="1" x14ac:dyDescent="0.25">
      <c r="A2636">
        <f t="shared" si="41"/>
        <v>7</v>
      </c>
      <c r="B2636" s="120" t="s">
        <v>5126</v>
      </c>
      <c r="C2636" s="132" t="s">
        <v>2498</v>
      </c>
    </row>
    <row r="2637" spans="1:3" x14ac:dyDescent="0.25">
      <c r="A2637">
        <f t="shared" si="41"/>
        <v>8</v>
      </c>
      <c r="B2637" s="120" t="s">
        <v>2497</v>
      </c>
      <c r="C2637" s="121" t="s">
        <v>2498</v>
      </c>
    </row>
    <row r="2638" spans="1:3" hidden="1" x14ac:dyDescent="0.25">
      <c r="A2638">
        <f t="shared" si="41"/>
        <v>5</v>
      </c>
      <c r="B2638" s="129" t="s">
        <v>5127</v>
      </c>
      <c r="C2638" s="131" t="s">
        <v>5128</v>
      </c>
    </row>
    <row r="2639" spans="1:3" hidden="1" x14ac:dyDescent="0.25">
      <c r="A2639">
        <f t="shared" si="41"/>
        <v>7</v>
      </c>
      <c r="B2639" s="120" t="s">
        <v>5129</v>
      </c>
      <c r="C2639" s="132" t="s">
        <v>2500</v>
      </c>
    </row>
    <row r="2640" spans="1:3" x14ac:dyDescent="0.25">
      <c r="A2640">
        <f t="shared" si="41"/>
        <v>8</v>
      </c>
      <c r="B2640" s="120" t="s">
        <v>2499</v>
      </c>
      <c r="C2640" s="121" t="s">
        <v>2500</v>
      </c>
    </row>
    <row r="2641" spans="1:3" hidden="1" x14ac:dyDescent="0.25">
      <c r="A2641">
        <f t="shared" si="41"/>
        <v>5</v>
      </c>
      <c r="B2641" s="129" t="s">
        <v>5130</v>
      </c>
      <c r="C2641" s="131" t="s">
        <v>2502</v>
      </c>
    </row>
    <row r="2642" spans="1:3" hidden="1" x14ac:dyDescent="0.25">
      <c r="A2642">
        <f t="shared" si="41"/>
        <v>7</v>
      </c>
      <c r="B2642" s="120" t="s">
        <v>5131</v>
      </c>
      <c r="C2642" s="132" t="s">
        <v>2502</v>
      </c>
    </row>
    <row r="2643" spans="1:3" x14ac:dyDescent="0.25">
      <c r="A2643">
        <f t="shared" si="41"/>
        <v>8</v>
      </c>
      <c r="B2643" s="120" t="s">
        <v>2501</v>
      </c>
      <c r="C2643" s="121" t="s">
        <v>2502</v>
      </c>
    </row>
    <row r="2644" spans="1:3" hidden="1" x14ac:dyDescent="0.25">
      <c r="A2644">
        <f t="shared" si="41"/>
        <v>5</v>
      </c>
      <c r="B2644" s="129" t="s">
        <v>5132</v>
      </c>
      <c r="C2644" s="131" t="s">
        <v>5133</v>
      </c>
    </row>
    <row r="2645" spans="1:3" hidden="1" x14ac:dyDescent="0.25">
      <c r="A2645">
        <f t="shared" si="41"/>
        <v>7</v>
      </c>
      <c r="B2645" s="120" t="s">
        <v>5134</v>
      </c>
      <c r="C2645" s="132" t="s">
        <v>2504</v>
      </c>
    </row>
    <row r="2646" spans="1:3" x14ac:dyDescent="0.25">
      <c r="A2646">
        <f t="shared" si="41"/>
        <v>8</v>
      </c>
      <c r="B2646" s="120" t="s">
        <v>2503</v>
      </c>
      <c r="C2646" s="121" t="s">
        <v>2504</v>
      </c>
    </row>
    <row r="2647" spans="1:3" hidden="1" x14ac:dyDescent="0.25">
      <c r="A2647">
        <f t="shared" si="41"/>
        <v>7</v>
      </c>
      <c r="B2647" s="120" t="s">
        <v>5135</v>
      </c>
      <c r="C2647" s="132" t="s">
        <v>5136</v>
      </c>
    </row>
    <row r="2648" spans="1:3" x14ac:dyDescent="0.25">
      <c r="A2648">
        <f t="shared" si="41"/>
        <v>8</v>
      </c>
      <c r="B2648" s="120" t="s">
        <v>2505</v>
      </c>
      <c r="C2648" s="121" t="s">
        <v>2506</v>
      </c>
    </row>
    <row r="2649" spans="1:3" x14ac:dyDescent="0.25">
      <c r="A2649">
        <f t="shared" si="41"/>
        <v>8</v>
      </c>
      <c r="B2649" s="120" t="s">
        <v>2507</v>
      </c>
      <c r="C2649" s="121" t="s">
        <v>2508</v>
      </c>
    </row>
    <row r="2650" spans="1:3" ht="30" x14ac:dyDescent="0.25">
      <c r="A2650">
        <f t="shared" si="41"/>
        <v>8</v>
      </c>
      <c r="B2650" s="120" t="s">
        <v>2509</v>
      </c>
      <c r="C2650" s="121" t="s">
        <v>2510</v>
      </c>
    </row>
    <row r="2651" spans="1:3" ht="30" x14ac:dyDescent="0.25">
      <c r="A2651">
        <f t="shared" si="41"/>
        <v>8</v>
      </c>
      <c r="B2651" s="120" t="s">
        <v>2511</v>
      </c>
      <c r="C2651" s="121" t="s">
        <v>2512</v>
      </c>
    </row>
    <row r="2652" spans="1:3" x14ac:dyDescent="0.25">
      <c r="A2652">
        <f t="shared" si="41"/>
        <v>8</v>
      </c>
      <c r="B2652" s="120" t="s">
        <v>2513</v>
      </c>
      <c r="C2652" s="121" t="s">
        <v>2514</v>
      </c>
    </row>
    <row r="2653" spans="1:3" ht="24" hidden="1" x14ac:dyDescent="0.25">
      <c r="A2653">
        <f t="shared" si="41"/>
        <v>4</v>
      </c>
      <c r="B2653" s="129" t="s">
        <v>5137</v>
      </c>
      <c r="C2653" s="130" t="s">
        <v>5138</v>
      </c>
    </row>
    <row r="2654" spans="1:3" ht="25.5" hidden="1" x14ac:dyDescent="0.25">
      <c r="A2654">
        <f t="shared" si="41"/>
        <v>5</v>
      </c>
      <c r="B2654" s="129" t="s">
        <v>5139</v>
      </c>
      <c r="C2654" s="131" t="s">
        <v>2516</v>
      </c>
    </row>
    <row r="2655" spans="1:3" ht="28.5" hidden="1" x14ac:dyDescent="0.25">
      <c r="A2655">
        <f t="shared" si="41"/>
        <v>7</v>
      </c>
      <c r="B2655" s="120" t="s">
        <v>5140</v>
      </c>
      <c r="C2655" s="132" t="s">
        <v>2516</v>
      </c>
    </row>
    <row r="2656" spans="1:3" ht="30" x14ac:dyDescent="0.25">
      <c r="A2656">
        <f t="shared" si="41"/>
        <v>8</v>
      </c>
      <c r="B2656" s="120" t="s">
        <v>2515</v>
      </c>
      <c r="C2656" s="121" t="s">
        <v>2516</v>
      </c>
    </row>
    <row r="2657" spans="1:3" hidden="1" x14ac:dyDescent="0.25">
      <c r="A2657">
        <f t="shared" si="41"/>
        <v>2</v>
      </c>
      <c r="B2657" s="127" t="s">
        <v>5141</v>
      </c>
      <c r="C2657" s="128" t="s">
        <v>5142</v>
      </c>
    </row>
    <row r="2658" spans="1:3" hidden="1" x14ac:dyDescent="0.25">
      <c r="A2658">
        <f t="shared" si="41"/>
        <v>4</v>
      </c>
      <c r="B2658" s="129" t="s">
        <v>5143</v>
      </c>
      <c r="C2658" s="130" t="s">
        <v>5144</v>
      </c>
    </row>
    <row r="2659" spans="1:3" hidden="1" x14ac:dyDescent="0.25">
      <c r="A2659">
        <f t="shared" si="41"/>
        <v>5</v>
      </c>
      <c r="B2659" s="129" t="s">
        <v>5145</v>
      </c>
      <c r="C2659" s="131" t="s">
        <v>5146</v>
      </c>
    </row>
    <row r="2660" spans="1:3" ht="28.5" hidden="1" x14ac:dyDescent="0.25">
      <c r="A2660">
        <f t="shared" si="41"/>
        <v>7</v>
      </c>
      <c r="B2660" s="120" t="s">
        <v>5147</v>
      </c>
      <c r="C2660" s="132" t="s">
        <v>2518</v>
      </c>
    </row>
    <row r="2661" spans="1:3" ht="30" x14ac:dyDescent="0.25">
      <c r="A2661">
        <f t="shared" si="41"/>
        <v>8</v>
      </c>
      <c r="B2661" s="120" t="s">
        <v>2517</v>
      </c>
      <c r="C2661" s="121" t="s">
        <v>2518</v>
      </c>
    </row>
    <row r="2662" spans="1:3" hidden="1" x14ac:dyDescent="0.25">
      <c r="A2662">
        <f t="shared" si="41"/>
        <v>4</v>
      </c>
      <c r="B2662" s="129" t="s">
        <v>5148</v>
      </c>
      <c r="C2662" s="130" t="s">
        <v>5149</v>
      </c>
    </row>
    <row r="2663" spans="1:3" hidden="1" x14ac:dyDescent="0.25">
      <c r="A2663">
        <f t="shared" si="41"/>
        <v>5</v>
      </c>
      <c r="B2663" s="129" t="s">
        <v>5150</v>
      </c>
      <c r="C2663" s="131" t="s">
        <v>5151</v>
      </c>
    </row>
    <row r="2664" spans="1:3" hidden="1" x14ac:dyDescent="0.25">
      <c r="A2664">
        <f t="shared" si="41"/>
        <v>7</v>
      </c>
      <c r="B2664" s="120" t="s">
        <v>5152</v>
      </c>
      <c r="C2664" s="132" t="s">
        <v>2520</v>
      </c>
    </row>
    <row r="2665" spans="1:3" x14ac:dyDescent="0.25">
      <c r="A2665">
        <f t="shared" si="41"/>
        <v>8</v>
      </c>
      <c r="B2665" s="120" t="s">
        <v>2519</v>
      </c>
      <c r="C2665" s="121" t="s">
        <v>2520</v>
      </c>
    </row>
    <row r="2666" spans="1:3" hidden="1" x14ac:dyDescent="0.25">
      <c r="A2666">
        <f t="shared" si="41"/>
        <v>4</v>
      </c>
      <c r="B2666" s="129" t="s">
        <v>5153</v>
      </c>
      <c r="C2666" s="130" t="s">
        <v>5154</v>
      </c>
    </row>
    <row r="2667" spans="1:3" hidden="1" x14ac:dyDescent="0.25">
      <c r="A2667">
        <f t="shared" si="41"/>
        <v>5</v>
      </c>
      <c r="B2667" s="129" t="s">
        <v>5155</v>
      </c>
      <c r="C2667" s="131" t="s">
        <v>5156</v>
      </c>
    </row>
    <row r="2668" spans="1:3" hidden="1" x14ac:dyDescent="0.25">
      <c r="A2668">
        <f t="shared" si="41"/>
        <v>7</v>
      </c>
      <c r="B2668" s="120" t="s">
        <v>5157</v>
      </c>
      <c r="C2668" s="132" t="s">
        <v>2522</v>
      </c>
    </row>
    <row r="2669" spans="1:3" x14ac:dyDescent="0.25">
      <c r="A2669">
        <f t="shared" si="41"/>
        <v>8</v>
      </c>
      <c r="B2669" s="120" t="s">
        <v>2521</v>
      </c>
      <c r="C2669" s="121" t="s">
        <v>2522</v>
      </c>
    </row>
    <row r="2670" spans="1:3" ht="30" hidden="1" x14ac:dyDescent="0.25">
      <c r="A2670">
        <f t="shared" si="41"/>
        <v>2</v>
      </c>
      <c r="B2670" s="127" t="s">
        <v>5158</v>
      </c>
      <c r="C2670" s="128" t="s">
        <v>5159</v>
      </c>
    </row>
    <row r="2671" spans="1:3" hidden="1" x14ac:dyDescent="0.25">
      <c r="A2671">
        <f t="shared" si="41"/>
        <v>4</v>
      </c>
      <c r="B2671" s="129" t="s">
        <v>5160</v>
      </c>
      <c r="C2671" s="130" t="s">
        <v>5161</v>
      </c>
    </row>
    <row r="2672" spans="1:3" hidden="1" x14ac:dyDescent="0.25">
      <c r="A2672">
        <f t="shared" si="41"/>
        <v>5</v>
      </c>
      <c r="B2672" s="129" t="s">
        <v>5162</v>
      </c>
      <c r="C2672" s="131" t="s">
        <v>2524</v>
      </c>
    </row>
    <row r="2673" spans="1:3" hidden="1" x14ac:dyDescent="0.25">
      <c r="A2673">
        <f t="shared" si="41"/>
        <v>7</v>
      </c>
      <c r="B2673" s="120" t="s">
        <v>5163</v>
      </c>
      <c r="C2673" s="132" t="s">
        <v>2524</v>
      </c>
    </row>
    <row r="2674" spans="1:3" x14ac:dyDescent="0.25">
      <c r="A2674">
        <f t="shared" si="41"/>
        <v>8</v>
      </c>
      <c r="B2674" s="120" t="s">
        <v>2523</v>
      </c>
      <c r="C2674" s="121" t="s">
        <v>2524</v>
      </c>
    </row>
    <row r="2675" spans="1:3" hidden="1" x14ac:dyDescent="0.25">
      <c r="A2675">
        <f t="shared" si="41"/>
        <v>5</v>
      </c>
      <c r="B2675" s="129" t="s">
        <v>5164</v>
      </c>
      <c r="C2675" s="131" t="s">
        <v>2526</v>
      </c>
    </row>
    <row r="2676" spans="1:3" hidden="1" x14ac:dyDescent="0.25">
      <c r="A2676">
        <f t="shared" si="41"/>
        <v>7</v>
      </c>
      <c r="B2676" s="120" t="s">
        <v>5165</v>
      </c>
      <c r="C2676" s="132" t="s">
        <v>2526</v>
      </c>
    </row>
    <row r="2677" spans="1:3" x14ac:dyDescent="0.25">
      <c r="A2677">
        <f t="shared" si="41"/>
        <v>8</v>
      </c>
      <c r="B2677" s="120" t="s">
        <v>2525</v>
      </c>
      <c r="C2677" s="121" t="s">
        <v>2526</v>
      </c>
    </row>
    <row r="2678" spans="1:3" hidden="1" x14ac:dyDescent="0.25">
      <c r="A2678">
        <f t="shared" si="41"/>
        <v>4</v>
      </c>
      <c r="B2678" s="129" t="s">
        <v>5166</v>
      </c>
      <c r="C2678" s="130" t="s">
        <v>5167</v>
      </c>
    </row>
    <row r="2679" spans="1:3" ht="25.5" hidden="1" x14ac:dyDescent="0.25">
      <c r="A2679">
        <f t="shared" si="41"/>
        <v>5</v>
      </c>
      <c r="B2679" s="129" t="s">
        <v>5168</v>
      </c>
      <c r="C2679" s="131" t="s">
        <v>5169</v>
      </c>
    </row>
    <row r="2680" spans="1:3" ht="28.5" hidden="1" x14ac:dyDescent="0.25">
      <c r="A2680">
        <f t="shared" si="41"/>
        <v>7</v>
      </c>
      <c r="B2680" s="120" t="s">
        <v>5170</v>
      </c>
      <c r="C2680" s="132" t="s">
        <v>5169</v>
      </c>
    </row>
    <row r="2681" spans="1:3" ht="30" x14ac:dyDescent="0.25">
      <c r="A2681">
        <f t="shared" si="41"/>
        <v>8</v>
      </c>
      <c r="B2681" s="120" t="s">
        <v>2527</v>
      </c>
      <c r="C2681" s="121" t="s">
        <v>2528</v>
      </c>
    </row>
    <row r="2682" spans="1:3" ht="30" x14ac:dyDescent="0.25">
      <c r="A2682">
        <f t="shared" si="41"/>
        <v>8</v>
      </c>
      <c r="B2682" s="120" t="s">
        <v>2529</v>
      </c>
      <c r="C2682" s="121" t="s">
        <v>2530</v>
      </c>
    </row>
    <row r="2683" spans="1:3" hidden="1" x14ac:dyDescent="0.25">
      <c r="A2683">
        <f t="shared" si="41"/>
        <v>7</v>
      </c>
      <c r="B2683" s="120" t="s">
        <v>5171</v>
      </c>
      <c r="C2683" s="132" t="s">
        <v>2532</v>
      </c>
    </row>
    <row r="2684" spans="1:3" x14ac:dyDescent="0.25">
      <c r="A2684">
        <f t="shared" si="41"/>
        <v>8</v>
      </c>
      <c r="B2684" s="120" t="s">
        <v>2531</v>
      </c>
      <c r="C2684" s="121" t="s">
        <v>2532</v>
      </c>
    </row>
    <row r="2685" spans="1:3" hidden="1" x14ac:dyDescent="0.25">
      <c r="A2685">
        <f t="shared" si="41"/>
        <v>2</v>
      </c>
      <c r="B2685" s="127" t="s">
        <v>5172</v>
      </c>
      <c r="C2685" s="128" t="s">
        <v>5173</v>
      </c>
    </row>
    <row r="2686" spans="1:3" hidden="1" x14ac:dyDescent="0.25">
      <c r="A2686">
        <f t="shared" si="41"/>
        <v>4</v>
      </c>
      <c r="B2686" s="129" t="s">
        <v>5174</v>
      </c>
      <c r="C2686" s="130" t="s">
        <v>5175</v>
      </c>
    </row>
    <row r="2687" spans="1:3" hidden="1" x14ac:dyDescent="0.25">
      <c r="A2687">
        <f t="shared" si="41"/>
        <v>5</v>
      </c>
      <c r="B2687" s="129" t="s">
        <v>5176</v>
      </c>
      <c r="C2687" s="131" t="s">
        <v>2534</v>
      </c>
    </row>
    <row r="2688" spans="1:3" hidden="1" x14ac:dyDescent="0.25">
      <c r="A2688">
        <f t="shared" si="41"/>
        <v>7</v>
      </c>
      <c r="B2688" s="120" t="s">
        <v>5177</v>
      </c>
      <c r="C2688" s="132" t="s">
        <v>2534</v>
      </c>
    </row>
    <row r="2689" spans="1:3" x14ac:dyDescent="0.25">
      <c r="A2689">
        <f t="shared" si="41"/>
        <v>8</v>
      </c>
      <c r="B2689" s="120" t="s">
        <v>2533</v>
      </c>
      <c r="C2689" s="121" t="s">
        <v>2534</v>
      </c>
    </row>
    <row r="2690" spans="1:3" hidden="1" x14ac:dyDescent="0.25">
      <c r="A2690">
        <f t="shared" ref="A2690:A2753" si="42">LEN(B2690)</f>
        <v>4</v>
      </c>
      <c r="B2690" s="129" t="s">
        <v>5178</v>
      </c>
      <c r="C2690" s="130" t="s">
        <v>5179</v>
      </c>
    </row>
    <row r="2691" spans="1:3" hidden="1" x14ac:dyDescent="0.25">
      <c r="A2691">
        <f t="shared" si="42"/>
        <v>5</v>
      </c>
      <c r="B2691" s="129" t="s">
        <v>5180</v>
      </c>
      <c r="C2691" s="131" t="s">
        <v>2536</v>
      </c>
    </row>
    <row r="2692" spans="1:3" hidden="1" x14ac:dyDescent="0.25">
      <c r="A2692">
        <f t="shared" si="42"/>
        <v>7</v>
      </c>
      <c r="B2692" s="120" t="s">
        <v>5181</v>
      </c>
      <c r="C2692" s="132" t="s">
        <v>2536</v>
      </c>
    </row>
    <row r="2693" spans="1:3" x14ac:dyDescent="0.25">
      <c r="A2693">
        <f t="shared" si="42"/>
        <v>8</v>
      </c>
      <c r="B2693" s="120" t="s">
        <v>2535</v>
      </c>
      <c r="C2693" s="121" t="s">
        <v>2536</v>
      </c>
    </row>
    <row r="2694" spans="1:3" hidden="1" x14ac:dyDescent="0.25">
      <c r="A2694">
        <f t="shared" si="42"/>
        <v>4</v>
      </c>
      <c r="B2694" s="129" t="s">
        <v>5182</v>
      </c>
      <c r="C2694" s="130" t="s">
        <v>5183</v>
      </c>
    </row>
    <row r="2695" spans="1:3" hidden="1" x14ac:dyDescent="0.25">
      <c r="A2695">
        <f t="shared" si="42"/>
        <v>5</v>
      </c>
      <c r="B2695" s="129" t="s">
        <v>5184</v>
      </c>
      <c r="C2695" s="131" t="s">
        <v>5185</v>
      </c>
    </row>
    <row r="2696" spans="1:3" hidden="1" x14ac:dyDescent="0.25">
      <c r="A2696">
        <f t="shared" si="42"/>
        <v>7</v>
      </c>
      <c r="B2696" s="120" t="s">
        <v>5186</v>
      </c>
      <c r="C2696" s="132" t="s">
        <v>2538</v>
      </c>
    </row>
    <row r="2697" spans="1:3" x14ac:dyDescent="0.25">
      <c r="A2697">
        <f t="shared" si="42"/>
        <v>8</v>
      </c>
      <c r="B2697" s="120" t="s">
        <v>2537</v>
      </c>
      <c r="C2697" s="121" t="s">
        <v>2538</v>
      </c>
    </row>
    <row r="2698" spans="1:3" hidden="1" x14ac:dyDescent="0.25">
      <c r="A2698">
        <f t="shared" si="42"/>
        <v>2</v>
      </c>
      <c r="B2698" s="127" t="s">
        <v>5187</v>
      </c>
      <c r="C2698" s="128" t="s">
        <v>5188</v>
      </c>
    </row>
    <row r="2699" spans="1:3" hidden="1" x14ac:dyDescent="0.25">
      <c r="A2699">
        <f t="shared" si="42"/>
        <v>4</v>
      </c>
      <c r="B2699" s="129" t="s">
        <v>5189</v>
      </c>
      <c r="C2699" s="130" t="s">
        <v>5190</v>
      </c>
    </row>
    <row r="2700" spans="1:3" hidden="1" x14ac:dyDescent="0.25">
      <c r="A2700">
        <f t="shared" si="42"/>
        <v>5</v>
      </c>
      <c r="B2700" s="129" t="s">
        <v>5191</v>
      </c>
      <c r="C2700" s="131" t="s">
        <v>2540</v>
      </c>
    </row>
    <row r="2701" spans="1:3" hidden="1" x14ac:dyDescent="0.25">
      <c r="A2701">
        <f t="shared" si="42"/>
        <v>7</v>
      </c>
      <c r="B2701" s="120" t="s">
        <v>5192</v>
      </c>
      <c r="C2701" s="132" t="s">
        <v>2540</v>
      </c>
    </row>
    <row r="2702" spans="1:3" x14ac:dyDescent="0.25">
      <c r="A2702">
        <f t="shared" si="42"/>
        <v>8</v>
      </c>
      <c r="B2702" s="120" t="s">
        <v>2539</v>
      </c>
      <c r="C2702" s="121" t="s">
        <v>2540</v>
      </c>
    </row>
    <row r="2703" spans="1:3" hidden="1" x14ac:dyDescent="0.25">
      <c r="A2703">
        <f t="shared" si="42"/>
        <v>4</v>
      </c>
      <c r="B2703" s="129" t="s">
        <v>5193</v>
      </c>
      <c r="C2703" s="130" t="s">
        <v>5194</v>
      </c>
    </row>
    <row r="2704" spans="1:3" hidden="1" x14ac:dyDescent="0.25">
      <c r="A2704">
        <f t="shared" si="42"/>
        <v>5</v>
      </c>
      <c r="B2704" s="129" t="s">
        <v>5195</v>
      </c>
      <c r="C2704" s="131" t="s">
        <v>2542</v>
      </c>
    </row>
    <row r="2705" spans="1:3" hidden="1" x14ac:dyDescent="0.25">
      <c r="A2705">
        <f t="shared" si="42"/>
        <v>7</v>
      </c>
      <c r="B2705" s="120" t="s">
        <v>5196</v>
      </c>
      <c r="C2705" s="132" t="s">
        <v>2542</v>
      </c>
    </row>
    <row r="2706" spans="1:3" x14ac:dyDescent="0.25">
      <c r="A2706">
        <f t="shared" si="42"/>
        <v>8</v>
      </c>
      <c r="B2706" s="120" t="s">
        <v>2541</v>
      </c>
      <c r="C2706" s="121" t="s">
        <v>2542</v>
      </c>
    </row>
    <row r="2707" spans="1:3" ht="25.5" hidden="1" x14ac:dyDescent="0.25">
      <c r="A2707">
        <f t="shared" si="42"/>
        <v>5</v>
      </c>
      <c r="B2707" s="129" t="s">
        <v>5197</v>
      </c>
      <c r="C2707" s="131" t="s">
        <v>5198</v>
      </c>
    </row>
    <row r="2708" spans="1:3" hidden="1" x14ac:dyDescent="0.25">
      <c r="A2708">
        <f t="shared" si="42"/>
        <v>7</v>
      </c>
      <c r="B2708" s="120" t="s">
        <v>5199</v>
      </c>
      <c r="C2708" s="132" t="s">
        <v>5198</v>
      </c>
    </row>
    <row r="2709" spans="1:3" x14ac:dyDescent="0.25">
      <c r="A2709">
        <f t="shared" si="42"/>
        <v>8</v>
      </c>
      <c r="B2709" s="120" t="s">
        <v>2543</v>
      </c>
      <c r="C2709" s="121" t="s">
        <v>2544</v>
      </c>
    </row>
    <row r="2710" spans="1:3" x14ac:dyDescent="0.25">
      <c r="A2710">
        <f t="shared" si="42"/>
        <v>8</v>
      </c>
      <c r="B2710" s="120" t="s">
        <v>2545</v>
      </c>
      <c r="C2710" s="121" t="s">
        <v>2546</v>
      </c>
    </row>
    <row r="2711" spans="1:3" hidden="1" x14ac:dyDescent="0.25">
      <c r="A2711">
        <f t="shared" si="42"/>
        <v>5</v>
      </c>
      <c r="B2711" s="129" t="s">
        <v>5200</v>
      </c>
      <c r="C2711" s="131" t="s">
        <v>5201</v>
      </c>
    </row>
    <row r="2712" spans="1:3" hidden="1" x14ac:dyDescent="0.25">
      <c r="A2712">
        <f t="shared" si="42"/>
        <v>7</v>
      </c>
      <c r="B2712" s="120" t="s">
        <v>5202</v>
      </c>
      <c r="C2712" s="132" t="s">
        <v>2548</v>
      </c>
    </row>
    <row r="2713" spans="1:3" x14ac:dyDescent="0.25">
      <c r="A2713">
        <f t="shared" si="42"/>
        <v>8</v>
      </c>
      <c r="B2713" s="120" t="s">
        <v>2547</v>
      </c>
      <c r="C2713" s="121" t="s">
        <v>2548</v>
      </c>
    </row>
    <row r="2714" spans="1:3" hidden="1" x14ac:dyDescent="0.25">
      <c r="A2714">
        <f t="shared" si="42"/>
        <v>7</v>
      </c>
      <c r="B2714" s="120" t="s">
        <v>5203</v>
      </c>
      <c r="C2714" s="132" t="s">
        <v>5204</v>
      </c>
    </row>
    <row r="2715" spans="1:3" x14ac:dyDescent="0.25">
      <c r="A2715">
        <f t="shared" si="42"/>
        <v>8</v>
      </c>
      <c r="B2715" s="120" t="s">
        <v>2549</v>
      </c>
      <c r="C2715" s="121" t="s">
        <v>2550</v>
      </c>
    </row>
    <row r="2716" spans="1:3" x14ac:dyDescent="0.25">
      <c r="A2716">
        <f t="shared" si="42"/>
        <v>8</v>
      </c>
      <c r="B2716" s="120" t="s">
        <v>2551</v>
      </c>
      <c r="C2716" s="121" t="s">
        <v>2552</v>
      </c>
    </row>
    <row r="2717" spans="1:3" hidden="1" x14ac:dyDescent="0.25">
      <c r="A2717">
        <f t="shared" si="42"/>
        <v>4</v>
      </c>
      <c r="B2717" s="129" t="s">
        <v>5205</v>
      </c>
      <c r="C2717" s="130" t="s">
        <v>5206</v>
      </c>
    </row>
    <row r="2718" spans="1:3" hidden="1" x14ac:dyDescent="0.25">
      <c r="A2718">
        <f t="shared" si="42"/>
        <v>5</v>
      </c>
      <c r="B2718" s="129" t="s">
        <v>5207</v>
      </c>
      <c r="C2718" s="131" t="s">
        <v>5208</v>
      </c>
    </row>
    <row r="2719" spans="1:3" hidden="1" x14ac:dyDescent="0.25">
      <c r="A2719">
        <f t="shared" si="42"/>
        <v>7</v>
      </c>
      <c r="B2719" s="120" t="s">
        <v>5209</v>
      </c>
      <c r="C2719" s="132" t="s">
        <v>2554</v>
      </c>
    </row>
    <row r="2720" spans="1:3" x14ac:dyDescent="0.25">
      <c r="A2720">
        <f t="shared" si="42"/>
        <v>8</v>
      </c>
      <c r="B2720" s="120" t="s">
        <v>2553</v>
      </c>
      <c r="C2720" s="121" t="s">
        <v>2554</v>
      </c>
    </row>
    <row r="2721" spans="1:3" ht="30" hidden="1" x14ac:dyDescent="0.25">
      <c r="A2721">
        <f t="shared" si="42"/>
        <v>2</v>
      </c>
      <c r="B2721" s="127" t="s">
        <v>5210</v>
      </c>
      <c r="C2721" s="128" t="s">
        <v>5211</v>
      </c>
    </row>
    <row r="2722" spans="1:3" hidden="1" x14ac:dyDescent="0.25">
      <c r="A2722">
        <f t="shared" si="42"/>
        <v>4</v>
      </c>
      <c r="B2722" s="129" t="s">
        <v>5212</v>
      </c>
      <c r="C2722" s="130" t="s">
        <v>5213</v>
      </c>
    </row>
    <row r="2723" spans="1:3" hidden="1" x14ac:dyDescent="0.25">
      <c r="A2723">
        <f t="shared" si="42"/>
        <v>5</v>
      </c>
      <c r="B2723" s="129" t="s">
        <v>5214</v>
      </c>
      <c r="C2723" s="131" t="s">
        <v>2556</v>
      </c>
    </row>
    <row r="2724" spans="1:3" hidden="1" x14ac:dyDescent="0.25">
      <c r="A2724">
        <f t="shared" si="42"/>
        <v>7</v>
      </c>
      <c r="B2724" s="120" t="s">
        <v>5215</v>
      </c>
      <c r="C2724" s="132" t="s">
        <v>5216</v>
      </c>
    </row>
    <row r="2725" spans="1:3" x14ac:dyDescent="0.25">
      <c r="A2725">
        <f t="shared" si="42"/>
        <v>8</v>
      </c>
      <c r="B2725" s="120" t="s">
        <v>2555</v>
      </c>
      <c r="C2725" s="121" t="s">
        <v>2556</v>
      </c>
    </row>
    <row r="2726" spans="1:3" x14ac:dyDescent="0.25">
      <c r="A2726">
        <f t="shared" si="42"/>
        <v>8</v>
      </c>
      <c r="B2726" s="120" t="s">
        <v>2557</v>
      </c>
      <c r="C2726" s="121" t="s">
        <v>2558</v>
      </c>
    </row>
    <row r="2727" spans="1:3" ht="25.5" hidden="1" x14ac:dyDescent="0.25">
      <c r="A2727">
        <f t="shared" si="42"/>
        <v>5</v>
      </c>
      <c r="B2727" s="129" t="s">
        <v>5217</v>
      </c>
      <c r="C2727" s="131" t="s">
        <v>2562</v>
      </c>
    </row>
    <row r="2728" spans="1:3" ht="28.5" hidden="1" x14ac:dyDescent="0.25">
      <c r="A2728">
        <f t="shared" si="42"/>
        <v>7</v>
      </c>
      <c r="B2728" s="120" t="s">
        <v>5218</v>
      </c>
      <c r="C2728" s="132" t="s">
        <v>2562</v>
      </c>
    </row>
    <row r="2729" spans="1:3" x14ac:dyDescent="0.25">
      <c r="A2729">
        <f t="shared" si="42"/>
        <v>8</v>
      </c>
      <c r="B2729" s="120" t="s">
        <v>2559</v>
      </c>
      <c r="C2729" s="121" t="s">
        <v>2560</v>
      </c>
    </row>
    <row r="2730" spans="1:3" ht="30" x14ac:dyDescent="0.25">
      <c r="A2730">
        <f t="shared" si="42"/>
        <v>8</v>
      </c>
      <c r="B2730" s="120" t="s">
        <v>2561</v>
      </c>
      <c r="C2730" s="121" t="s">
        <v>2562</v>
      </c>
    </row>
    <row r="2731" spans="1:3" hidden="1" x14ac:dyDescent="0.25">
      <c r="A2731">
        <f t="shared" si="42"/>
        <v>4</v>
      </c>
      <c r="B2731" s="129" t="s">
        <v>5219</v>
      </c>
      <c r="C2731" s="130" t="s">
        <v>5220</v>
      </c>
    </row>
    <row r="2732" spans="1:3" hidden="1" x14ac:dyDescent="0.25">
      <c r="A2732">
        <f t="shared" si="42"/>
        <v>5</v>
      </c>
      <c r="B2732" s="129" t="s">
        <v>5221</v>
      </c>
      <c r="C2732" s="131" t="s">
        <v>2564</v>
      </c>
    </row>
    <row r="2733" spans="1:3" hidden="1" x14ac:dyDescent="0.25">
      <c r="A2733">
        <f t="shared" si="42"/>
        <v>7</v>
      </c>
      <c r="B2733" s="120" t="s">
        <v>5222</v>
      </c>
      <c r="C2733" s="132" t="s">
        <v>2564</v>
      </c>
    </row>
    <row r="2734" spans="1:3" x14ac:dyDescent="0.25">
      <c r="A2734">
        <f t="shared" si="42"/>
        <v>8</v>
      </c>
      <c r="B2734" s="120" t="s">
        <v>2563</v>
      </c>
      <c r="C2734" s="121" t="s">
        <v>2564</v>
      </c>
    </row>
    <row r="2735" spans="1:3" hidden="1" x14ac:dyDescent="0.25">
      <c r="A2735">
        <f t="shared" si="42"/>
        <v>4</v>
      </c>
      <c r="B2735" s="129" t="s">
        <v>5223</v>
      </c>
      <c r="C2735" s="130" t="s">
        <v>5224</v>
      </c>
    </row>
    <row r="2736" spans="1:3" hidden="1" x14ac:dyDescent="0.25">
      <c r="A2736">
        <f t="shared" si="42"/>
        <v>5</v>
      </c>
      <c r="B2736" s="129" t="s">
        <v>5225</v>
      </c>
      <c r="C2736" s="131" t="s">
        <v>2566</v>
      </c>
    </row>
    <row r="2737" spans="1:3" hidden="1" x14ac:dyDescent="0.25">
      <c r="A2737">
        <f t="shared" si="42"/>
        <v>7</v>
      </c>
      <c r="B2737" s="120" t="s">
        <v>5226</v>
      </c>
      <c r="C2737" s="132" t="s">
        <v>2566</v>
      </c>
    </row>
    <row r="2738" spans="1:3" x14ac:dyDescent="0.25">
      <c r="A2738">
        <f t="shared" si="42"/>
        <v>8</v>
      </c>
      <c r="B2738" s="120" t="s">
        <v>2565</v>
      </c>
      <c r="C2738" s="121" t="s">
        <v>2566</v>
      </c>
    </row>
    <row r="2739" spans="1:3" hidden="1" x14ac:dyDescent="0.25">
      <c r="A2739">
        <f t="shared" si="42"/>
        <v>4</v>
      </c>
      <c r="B2739" s="129" t="s">
        <v>5227</v>
      </c>
      <c r="C2739" s="130" t="s">
        <v>5228</v>
      </c>
    </row>
    <row r="2740" spans="1:3" hidden="1" x14ac:dyDescent="0.25">
      <c r="A2740">
        <f t="shared" si="42"/>
        <v>5</v>
      </c>
      <c r="B2740" s="129" t="s">
        <v>5229</v>
      </c>
      <c r="C2740" s="131" t="s">
        <v>5230</v>
      </c>
    </row>
    <row r="2741" spans="1:3" hidden="1" x14ac:dyDescent="0.25">
      <c r="A2741">
        <f t="shared" si="42"/>
        <v>7</v>
      </c>
      <c r="B2741" s="120" t="s">
        <v>5231</v>
      </c>
      <c r="C2741" s="132" t="s">
        <v>2568</v>
      </c>
    </row>
    <row r="2742" spans="1:3" x14ac:dyDescent="0.25">
      <c r="A2742">
        <f t="shared" si="42"/>
        <v>8</v>
      </c>
      <c r="B2742" s="120" t="s">
        <v>2567</v>
      </c>
      <c r="C2742" s="121" t="s">
        <v>2568</v>
      </c>
    </row>
    <row r="2743" spans="1:3" hidden="1" x14ac:dyDescent="0.25">
      <c r="A2743">
        <f t="shared" si="42"/>
        <v>7</v>
      </c>
      <c r="B2743" s="120" t="s">
        <v>5232</v>
      </c>
      <c r="C2743" s="132" t="s">
        <v>2570</v>
      </c>
    </row>
    <row r="2744" spans="1:3" x14ac:dyDescent="0.25">
      <c r="A2744">
        <f t="shared" si="42"/>
        <v>8</v>
      </c>
      <c r="B2744" s="120" t="s">
        <v>2569</v>
      </c>
      <c r="C2744" s="121" t="s">
        <v>2570</v>
      </c>
    </row>
    <row r="2745" spans="1:3" hidden="1" x14ac:dyDescent="0.25">
      <c r="A2745">
        <f t="shared" si="42"/>
        <v>5</v>
      </c>
      <c r="B2745" s="129" t="s">
        <v>5233</v>
      </c>
      <c r="C2745" s="131" t="s">
        <v>5234</v>
      </c>
    </row>
    <row r="2746" spans="1:3" hidden="1" x14ac:dyDescent="0.25">
      <c r="A2746">
        <f t="shared" si="42"/>
        <v>7</v>
      </c>
      <c r="B2746" s="120" t="s">
        <v>5235</v>
      </c>
      <c r="C2746" s="132" t="s">
        <v>2572</v>
      </c>
    </row>
    <row r="2747" spans="1:3" x14ac:dyDescent="0.25">
      <c r="A2747">
        <f t="shared" si="42"/>
        <v>8</v>
      </c>
      <c r="B2747" s="120" t="s">
        <v>2571</v>
      </c>
      <c r="C2747" s="121" t="s">
        <v>2572</v>
      </c>
    </row>
    <row r="2748" spans="1:3" hidden="1" x14ac:dyDescent="0.25">
      <c r="A2748">
        <f t="shared" si="42"/>
        <v>7</v>
      </c>
      <c r="B2748" s="120" t="s">
        <v>5236</v>
      </c>
      <c r="C2748" s="132" t="s">
        <v>2574</v>
      </c>
    </row>
    <row r="2749" spans="1:3" x14ac:dyDescent="0.25">
      <c r="A2749">
        <f t="shared" si="42"/>
        <v>8</v>
      </c>
      <c r="B2749" s="120" t="s">
        <v>2573</v>
      </c>
      <c r="C2749" s="121" t="s">
        <v>2574</v>
      </c>
    </row>
    <row r="2750" spans="1:3" hidden="1" x14ac:dyDescent="0.25">
      <c r="A2750">
        <f t="shared" si="42"/>
        <v>5</v>
      </c>
      <c r="B2750" s="129" t="s">
        <v>5237</v>
      </c>
      <c r="C2750" s="131" t="s">
        <v>5238</v>
      </c>
    </row>
    <row r="2751" spans="1:3" hidden="1" x14ac:dyDescent="0.25">
      <c r="A2751">
        <f t="shared" si="42"/>
        <v>7</v>
      </c>
      <c r="B2751" s="120" t="s">
        <v>5239</v>
      </c>
      <c r="C2751" s="132" t="s">
        <v>2576</v>
      </c>
    </row>
    <row r="2752" spans="1:3" x14ac:dyDescent="0.25">
      <c r="A2752">
        <f t="shared" si="42"/>
        <v>8</v>
      </c>
      <c r="B2752" s="120" t="s">
        <v>2575</v>
      </c>
      <c r="C2752" s="121" t="s">
        <v>2576</v>
      </c>
    </row>
    <row r="2753" spans="1:3" hidden="1" x14ac:dyDescent="0.25">
      <c r="A2753">
        <f t="shared" si="42"/>
        <v>7</v>
      </c>
      <c r="B2753" s="120" t="s">
        <v>5240</v>
      </c>
      <c r="C2753" s="132" t="s">
        <v>2578</v>
      </c>
    </row>
    <row r="2754" spans="1:3" x14ac:dyDescent="0.25">
      <c r="A2754">
        <f t="shared" ref="A2754:A2817" si="43">LEN(B2754)</f>
        <v>8</v>
      </c>
      <c r="B2754" s="120" t="s">
        <v>2577</v>
      </c>
      <c r="C2754" s="121" t="s">
        <v>2578</v>
      </c>
    </row>
    <row r="2755" spans="1:3" hidden="1" x14ac:dyDescent="0.25">
      <c r="A2755">
        <f t="shared" si="43"/>
        <v>7</v>
      </c>
      <c r="B2755" s="120" t="s">
        <v>5241</v>
      </c>
      <c r="C2755" s="132" t="s">
        <v>2580</v>
      </c>
    </row>
    <row r="2756" spans="1:3" x14ac:dyDescent="0.25">
      <c r="A2756">
        <f t="shared" si="43"/>
        <v>8</v>
      </c>
      <c r="B2756" s="120" t="s">
        <v>2579</v>
      </c>
      <c r="C2756" s="121" t="s">
        <v>2580</v>
      </c>
    </row>
    <row r="2757" spans="1:3" hidden="1" x14ac:dyDescent="0.25">
      <c r="A2757">
        <f t="shared" si="43"/>
        <v>7</v>
      </c>
      <c r="B2757" s="120" t="s">
        <v>5242</v>
      </c>
      <c r="C2757" s="132" t="s">
        <v>2582</v>
      </c>
    </row>
    <row r="2758" spans="1:3" x14ac:dyDescent="0.25">
      <c r="A2758">
        <f t="shared" si="43"/>
        <v>8</v>
      </c>
      <c r="B2758" s="120" t="s">
        <v>2581</v>
      </c>
      <c r="C2758" s="121" t="s">
        <v>2582</v>
      </c>
    </row>
    <row r="2759" spans="1:3" hidden="1" x14ac:dyDescent="0.25">
      <c r="A2759">
        <f t="shared" si="43"/>
        <v>7</v>
      </c>
      <c r="B2759" s="120" t="s">
        <v>5243</v>
      </c>
      <c r="C2759" s="132" t="s">
        <v>5244</v>
      </c>
    </row>
    <row r="2760" spans="1:3" x14ac:dyDescent="0.25">
      <c r="A2760">
        <f t="shared" si="43"/>
        <v>8</v>
      </c>
      <c r="B2760" s="120" t="s">
        <v>2583</v>
      </c>
      <c r="C2760" s="121" t="s">
        <v>2584</v>
      </c>
    </row>
    <row r="2761" spans="1:3" x14ac:dyDescent="0.25">
      <c r="A2761">
        <f t="shared" si="43"/>
        <v>8</v>
      </c>
      <c r="B2761" s="120" t="s">
        <v>2585</v>
      </c>
      <c r="C2761" s="121" t="s">
        <v>2586</v>
      </c>
    </row>
    <row r="2762" spans="1:3" ht="31.5" hidden="1" x14ac:dyDescent="0.25">
      <c r="A2762">
        <f t="shared" si="43"/>
        <v>1</v>
      </c>
      <c r="B2762" s="125" t="s">
        <v>5245</v>
      </c>
      <c r="C2762" s="126" t="s">
        <v>5246</v>
      </c>
    </row>
    <row r="2763" spans="1:3" ht="30" hidden="1" x14ac:dyDescent="0.25">
      <c r="A2763">
        <f t="shared" si="43"/>
        <v>2</v>
      </c>
      <c r="B2763" s="127" t="s">
        <v>5247</v>
      </c>
      <c r="C2763" s="128" t="s">
        <v>5246</v>
      </c>
    </row>
    <row r="2764" spans="1:3" hidden="1" x14ac:dyDescent="0.25">
      <c r="A2764">
        <f t="shared" si="43"/>
        <v>4</v>
      </c>
      <c r="B2764" s="129" t="s">
        <v>5248</v>
      </c>
      <c r="C2764" s="130" t="s">
        <v>5249</v>
      </c>
    </row>
    <row r="2765" spans="1:3" hidden="1" x14ac:dyDescent="0.25">
      <c r="A2765">
        <f t="shared" si="43"/>
        <v>5</v>
      </c>
      <c r="B2765" s="129" t="s">
        <v>5250</v>
      </c>
      <c r="C2765" s="131" t="s">
        <v>5251</v>
      </c>
    </row>
    <row r="2766" spans="1:3" ht="28.5" hidden="1" x14ac:dyDescent="0.25">
      <c r="A2766">
        <f t="shared" si="43"/>
        <v>7</v>
      </c>
      <c r="B2766" s="120" t="s">
        <v>5252</v>
      </c>
      <c r="C2766" s="132" t="s">
        <v>2588</v>
      </c>
    </row>
    <row r="2767" spans="1:3" ht="30" x14ac:dyDescent="0.25">
      <c r="A2767">
        <f t="shared" si="43"/>
        <v>8</v>
      </c>
      <c r="B2767" s="120" t="s">
        <v>2587</v>
      </c>
      <c r="C2767" s="121" t="s">
        <v>2588</v>
      </c>
    </row>
    <row r="2768" spans="1:3" hidden="1" x14ac:dyDescent="0.25">
      <c r="A2768">
        <f t="shared" si="43"/>
        <v>7</v>
      </c>
      <c r="B2768" s="120" t="s">
        <v>5253</v>
      </c>
      <c r="C2768" s="132" t="s">
        <v>2590</v>
      </c>
    </row>
    <row r="2769" spans="1:3" x14ac:dyDescent="0.25">
      <c r="A2769">
        <f t="shared" si="43"/>
        <v>8</v>
      </c>
      <c r="B2769" s="120" t="s">
        <v>2589</v>
      </c>
      <c r="C2769" s="121" t="s">
        <v>2590</v>
      </c>
    </row>
    <row r="2770" spans="1:3" ht="38.25" hidden="1" x14ac:dyDescent="0.25">
      <c r="A2770">
        <f t="shared" si="43"/>
        <v>5</v>
      </c>
      <c r="B2770" s="129" t="s">
        <v>5254</v>
      </c>
      <c r="C2770" s="131" t="s">
        <v>5255</v>
      </c>
    </row>
    <row r="2771" spans="1:3" hidden="1" x14ac:dyDescent="0.25">
      <c r="A2771">
        <f t="shared" si="43"/>
        <v>7</v>
      </c>
      <c r="B2771" s="120" t="s">
        <v>5256</v>
      </c>
      <c r="C2771" s="132" t="s">
        <v>2592</v>
      </c>
    </row>
    <row r="2772" spans="1:3" x14ac:dyDescent="0.25">
      <c r="A2772">
        <f t="shared" si="43"/>
        <v>8</v>
      </c>
      <c r="B2772" s="120" t="s">
        <v>2591</v>
      </c>
      <c r="C2772" s="121" t="s">
        <v>2592</v>
      </c>
    </row>
    <row r="2773" spans="1:3" hidden="1" x14ac:dyDescent="0.25">
      <c r="A2773">
        <f t="shared" si="43"/>
        <v>7</v>
      </c>
      <c r="B2773" s="120" t="s">
        <v>5257</v>
      </c>
      <c r="C2773" s="132" t="s">
        <v>2594</v>
      </c>
    </row>
    <row r="2774" spans="1:3" x14ac:dyDescent="0.25">
      <c r="A2774">
        <f t="shared" si="43"/>
        <v>8</v>
      </c>
      <c r="B2774" s="120" t="s">
        <v>2593</v>
      </c>
      <c r="C2774" s="121" t="s">
        <v>2594</v>
      </c>
    </row>
    <row r="2775" spans="1:3" ht="42.75" hidden="1" x14ac:dyDescent="0.25">
      <c r="A2775">
        <f t="shared" si="43"/>
        <v>7</v>
      </c>
      <c r="B2775" s="120" t="s">
        <v>5258</v>
      </c>
      <c r="C2775" s="132" t="s">
        <v>2596</v>
      </c>
    </row>
    <row r="2776" spans="1:3" ht="30" x14ac:dyDescent="0.25">
      <c r="A2776">
        <f t="shared" si="43"/>
        <v>8</v>
      </c>
      <c r="B2776" s="120" t="s">
        <v>2595</v>
      </c>
      <c r="C2776" s="121" t="s">
        <v>2596</v>
      </c>
    </row>
    <row r="2777" spans="1:3" ht="28.5" hidden="1" x14ac:dyDescent="0.25">
      <c r="A2777">
        <f t="shared" si="43"/>
        <v>7</v>
      </c>
      <c r="B2777" s="120" t="s">
        <v>5259</v>
      </c>
      <c r="C2777" s="132" t="s">
        <v>2598</v>
      </c>
    </row>
    <row r="2778" spans="1:3" ht="30" x14ac:dyDescent="0.25">
      <c r="A2778">
        <f t="shared" si="43"/>
        <v>8</v>
      </c>
      <c r="B2778" s="120" t="s">
        <v>2597</v>
      </c>
      <c r="C2778" s="121" t="s">
        <v>2598</v>
      </c>
    </row>
    <row r="2779" spans="1:3" ht="25.5" hidden="1" x14ac:dyDescent="0.25">
      <c r="A2779">
        <f t="shared" si="43"/>
        <v>5</v>
      </c>
      <c r="B2779" s="129" t="s">
        <v>5260</v>
      </c>
      <c r="C2779" s="131" t="s">
        <v>5261</v>
      </c>
    </row>
    <row r="2780" spans="1:3" hidden="1" x14ac:dyDescent="0.25">
      <c r="A2780">
        <f t="shared" si="43"/>
        <v>7</v>
      </c>
      <c r="B2780" s="120" t="s">
        <v>5262</v>
      </c>
      <c r="C2780" s="132" t="s">
        <v>2600</v>
      </c>
    </row>
    <row r="2781" spans="1:3" x14ac:dyDescent="0.25">
      <c r="A2781">
        <f t="shared" si="43"/>
        <v>8</v>
      </c>
      <c r="B2781" s="120" t="s">
        <v>2599</v>
      </c>
      <c r="C2781" s="121" t="s">
        <v>2600</v>
      </c>
    </row>
    <row r="2782" spans="1:3" ht="28.5" hidden="1" x14ac:dyDescent="0.25">
      <c r="A2782">
        <f t="shared" si="43"/>
        <v>7</v>
      </c>
      <c r="B2782" s="120" t="s">
        <v>5263</v>
      </c>
      <c r="C2782" s="132" t="s">
        <v>2602</v>
      </c>
    </row>
    <row r="2783" spans="1:3" ht="30" x14ac:dyDescent="0.25">
      <c r="A2783">
        <f t="shared" si="43"/>
        <v>8</v>
      </c>
      <c r="B2783" s="120" t="s">
        <v>2601</v>
      </c>
      <c r="C2783" s="121" t="s">
        <v>2602</v>
      </c>
    </row>
    <row r="2784" spans="1:3" ht="57" hidden="1" x14ac:dyDescent="0.25">
      <c r="A2784">
        <f t="shared" si="43"/>
        <v>7</v>
      </c>
      <c r="B2784" s="120" t="s">
        <v>5264</v>
      </c>
      <c r="C2784" s="132" t="s">
        <v>2604</v>
      </c>
    </row>
    <row r="2785" spans="1:3" ht="45" x14ac:dyDescent="0.25">
      <c r="A2785">
        <f t="shared" si="43"/>
        <v>8</v>
      </c>
      <c r="B2785" s="120" t="s">
        <v>2603</v>
      </c>
      <c r="C2785" s="121" t="s">
        <v>2604</v>
      </c>
    </row>
    <row r="2786" spans="1:3" ht="28.5" hidden="1" x14ac:dyDescent="0.25">
      <c r="A2786">
        <f t="shared" si="43"/>
        <v>7</v>
      </c>
      <c r="B2786" s="120" t="s">
        <v>5265</v>
      </c>
      <c r="C2786" s="132" t="s">
        <v>2606</v>
      </c>
    </row>
    <row r="2787" spans="1:3" x14ac:dyDescent="0.25">
      <c r="A2787">
        <f t="shared" si="43"/>
        <v>8</v>
      </c>
      <c r="B2787" s="120" t="s">
        <v>2605</v>
      </c>
      <c r="C2787" s="121" t="s">
        <v>2606</v>
      </c>
    </row>
    <row r="2788" spans="1:3" ht="28.5" hidden="1" x14ac:dyDescent="0.25">
      <c r="A2788">
        <f t="shared" si="43"/>
        <v>7</v>
      </c>
      <c r="B2788" s="120" t="s">
        <v>5266</v>
      </c>
      <c r="C2788" s="132" t="s">
        <v>2608</v>
      </c>
    </row>
    <row r="2789" spans="1:3" ht="30" x14ac:dyDescent="0.25">
      <c r="A2789">
        <f t="shared" si="43"/>
        <v>8</v>
      </c>
      <c r="B2789" s="120" t="s">
        <v>2607</v>
      </c>
      <c r="C2789" s="121" t="s">
        <v>2608</v>
      </c>
    </row>
    <row r="2790" spans="1:3" ht="28.5" hidden="1" x14ac:dyDescent="0.25">
      <c r="A2790">
        <f t="shared" si="43"/>
        <v>7</v>
      </c>
      <c r="B2790" s="120" t="s">
        <v>5267</v>
      </c>
      <c r="C2790" s="132" t="s">
        <v>2610</v>
      </c>
    </row>
    <row r="2791" spans="1:3" x14ac:dyDescent="0.25">
      <c r="A2791">
        <f t="shared" si="43"/>
        <v>8</v>
      </c>
      <c r="B2791" s="120" t="s">
        <v>2609</v>
      </c>
      <c r="C2791" s="121" t="s">
        <v>2610</v>
      </c>
    </row>
    <row r="2792" spans="1:3" hidden="1" x14ac:dyDescent="0.25">
      <c r="A2792">
        <f t="shared" si="43"/>
        <v>7</v>
      </c>
      <c r="B2792" s="120" t="s">
        <v>5268</v>
      </c>
      <c r="C2792" s="132" t="s">
        <v>2612</v>
      </c>
    </row>
    <row r="2793" spans="1:3" x14ac:dyDescent="0.25">
      <c r="A2793">
        <f t="shared" si="43"/>
        <v>8</v>
      </c>
      <c r="B2793" s="120" t="s">
        <v>2611</v>
      </c>
      <c r="C2793" s="121" t="s">
        <v>2612</v>
      </c>
    </row>
    <row r="2794" spans="1:3" hidden="1" x14ac:dyDescent="0.25">
      <c r="A2794">
        <f t="shared" si="43"/>
        <v>7</v>
      </c>
      <c r="B2794" s="120" t="s">
        <v>5269</v>
      </c>
      <c r="C2794" s="132" t="s">
        <v>2614</v>
      </c>
    </row>
    <row r="2795" spans="1:3" x14ac:dyDescent="0.25">
      <c r="A2795">
        <f t="shared" si="43"/>
        <v>8</v>
      </c>
      <c r="B2795" s="120" t="s">
        <v>2613</v>
      </c>
      <c r="C2795" s="121" t="s">
        <v>2614</v>
      </c>
    </row>
    <row r="2796" spans="1:3" hidden="1" x14ac:dyDescent="0.25">
      <c r="A2796">
        <f t="shared" si="43"/>
        <v>7</v>
      </c>
      <c r="B2796" s="120" t="s">
        <v>5270</v>
      </c>
      <c r="C2796" s="132" t="s">
        <v>2616</v>
      </c>
    </row>
    <row r="2797" spans="1:3" x14ac:dyDescent="0.25">
      <c r="A2797">
        <f t="shared" si="43"/>
        <v>8</v>
      </c>
      <c r="B2797" s="120" t="s">
        <v>2615</v>
      </c>
      <c r="C2797" s="121" t="s">
        <v>2616</v>
      </c>
    </row>
    <row r="2798" spans="1:3" hidden="1" x14ac:dyDescent="0.25">
      <c r="A2798">
        <f t="shared" si="43"/>
        <v>4</v>
      </c>
      <c r="B2798" s="129" t="s">
        <v>5271</v>
      </c>
      <c r="C2798" s="130" t="s">
        <v>5272</v>
      </c>
    </row>
    <row r="2799" spans="1:3" hidden="1" x14ac:dyDescent="0.25">
      <c r="A2799">
        <f t="shared" si="43"/>
        <v>5</v>
      </c>
      <c r="B2799" s="129" t="s">
        <v>5273</v>
      </c>
      <c r="C2799" s="131" t="s">
        <v>2618</v>
      </c>
    </row>
    <row r="2800" spans="1:3" hidden="1" x14ac:dyDescent="0.25">
      <c r="A2800">
        <f t="shared" si="43"/>
        <v>7</v>
      </c>
      <c r="B2800" s="120" t="s">
        <v>5274</v>
      </c>
      <c r="C2800" s="132" t="s">
        <v>2618</v>
      </c>
    </row>
    <row r="2801" spans="1:3" x14ac:dyDescent="0.25">
      <c r="A2801">
        <f t="shared" si="43"/>
        <v>8</v>
      </c>
      <c r="B2801" s="120" t="s">
        <v>2617</v>
      </c>
      <c r="C2801" s="121" t="s">
        <v>2618</v>
      </c>
    </row>
    <row r="2802" spans="1:3" hidden="1" x14ac:dyDescent="0.25">
      <c r="A2802">
        <f t="shared" si="43"/>
        <v>5</v>
      </c>
      <c r="B2802" s="129" t="s">
        <v>5275</v>
      </c>
      <c r="C2802" s="131" t="s">
        <v>2620</v>
      </c>
    </row>
    <row r="2803" spans="1:3" hidden="1" x14ac:dyDescent="0.25">
      <c r="A2803">
        <f t="shared" si="43"/>
        <v>7</v>
      </c>
      <c r="B2803" s="120" t="s">
        <v>5276</v>
      </c>
      <c r="C2803" s="132" t="s">
        <v>2620</v>
      </c>
    </row>
    <row r="2804" spans="1:3" x14ac:dyDescent="0.25">
      <c r="A2804">
        <f t="shared" si="43"/>
        <v>8</v>
      </c>
      <c r="B2804" s="120" t="s">
        <v>2619</v>
      </c>
      <c r="C2804" s="121" t="s">
        <v>2620</v>
      </c>
    </row>
    <row r="2805" spans="1:3" hidden="1" x14ac:dyDescent="0.25">
      <c r="A2805">
        <f t="shared" si="43"/>
        <v>5</v>
      </c>
      <c r="B2805" s="129" t="s">
        <v>5277</v>
      </c>
      <c r="C2805" s="131" t="s">
        <v>2622</v>
      </c>
    </row>
    <row r="2806" spans="1:3" hidden="1" x14ac:dyDescent="0.25">
      <c r="A2806">
        <f t="shared" si="43"/>
        <v>7</v>
      </c>
      <c r="B2806" s="120" t="s">
        <v>5278</v>
      </c>
      <c r="C2806" s="132" t="s">
        <v>2622</v>
      </c>
    </row>
    <row r="2807" spans="1:3" x14ac:dyDescent="0.25">
      <c r="A2807">
        <f t="shared" si="43"/>
        <v>8</v>
      </c>
      <c r="B2807" s="120" t="s">
        <v>2621</v>
      </c>
      <c r="C2807" s="121" t="s">
        <v>2622</v>
      </c>
    </row>
    <row r="2808" spans="1:3" hidden="1" x14ac:dyDescent="0.25">
      <c r="A2808">
        <f t="shared" si="43"/>
        <v>5</v>
      </c>
      <c r="B2808" s="129" t="s">
        <v>5279</v>
      </c>
      <c r="C2808" s="131" t="s">
        <v>2624</v>
      </c>
    </row>
    <row r="2809" spans="1:3" hidden="1" x14ac:dyDescent="0.25">
      <c r="A2809">
        <f t="shared" si="43"/>
        <v>7</v>
      </c>
      <c r="B2809" s="120" t="s">
        <v>5280</v>
      </c>
      <c r="C2809" s="132" t="s">
        <v>2624</v>
      </c>
    </row>
    <row r="2810" spans="1:3" x14ac:dyDescent="0.25">
      <c r="A2810">
        <f t="shared" si="43"/>
        <v>8</v>
      </c>
      <c r="B2810" s="120" t="s">
        <v>2623</v>
      </c>
      <c r="C2810" s="121" t="s">
        <v>2624</v>
      </c>
    </row>
    <row r="2811" spans="1:3" hidden="1" x14ac:dyDescent="0.25">
      <c r="A2811">
        <f t="shared" si="43"/>
        <v>5</v>
      </c>
      <c r="B2811" s="129" t="s">
        <v>5281</v>
      </c>
      <c r="C2811" s="131" t="s">
        <v>5282</v>
      </c>
    </row>
    <row r="2812" spans="1:3" hidden="1" x14ac:dyDescent="0.25">
      <c r="A2812">
        <f t="shared" si="43"/>
        <v>7</v>
      </c>
      <c r="B2812" s="120" t="s">
        <v>5283</v>
      </c>
      <c r="C2812" s="132" t="s">
        <v>2626</v>
      </c>
    </row>
    <row r="2813" spans="1:3" x14ac:dyDescent="0.25">
      <c r="A2813">
        <f t="shared" si="43"/>
        <v>8</v>
      </c>
      <c r="B2813" s="120" t="s">
        <v>2625</v>
      </c>
      <c r="C2813" s="121" t="s">
        <v>2626</v>
      </c>
    </row>
    <row r="2814" spans="1:3" hidden="1" x14ac:dyDescent="0.25">
      <c r="A2814">
        <f t="shared" si="43"/>
        <v>7</v>
      </c>
      <c r="B2814" s="120" t="s">
        <v>5284</v>
      </c>
      <c r="C2814" s="132" t="s">
        <v>2628</v>
      </c>
    </row>
    <row r="2815" spans="1:3" x14ac:dyDescent="0.25">
      <c r="A2815">
        <f t="shared" si="43"/>
        <v>8</v>
      </c>
      <c r="B2815" s="120" t="s">
        <v>2627</v>
      </c>
      <c r="C2815" s="121" t="s">
        <v>2628</v>
      </c>
    </row>
    <row r="2816" spans="1:3" hidden="1" x14ac:dyDescent="0.25">
      <c r="A2816">
        <f t="shared" si="43"/>
        <v>4</v>
      </c>
      <c r="B2816" s="129" t="s">
        <v>5285</v>
      </c>
      <c r="C2816" s="130" t="s">
        <v>5286</v>
      </c>
    </row>
    <row r="2817" spans="1:3" hidden="1" x14ac:dyDescent="0.25">
      <c r="A2817">
        <f t="shared" si="43"/>
        <v>5</v>
      </c>
      <c r="B2817" s="129" t="s">
        <v>5287</v>
      </c>
      <c r="C2817" s="131" t="s">
        <v>5288</v>
      </c>
    </row>
    <row r="2818" spans="1:3" hidden="1" x14ac:dyDescent="0.25">
      <c r="A2818">
        <f t="shared" ref="A2818:A2881" si="44">LEN(B2818)</f>
        <v>7</v>
      </c>
      <c r="B2818" s="120" t="s">
        <v>5289</v>
      </c>
      <c r="C2818" s="132" t="s">
        <v>2630</v>
      </c>
    </row>
    <row r="2819" spans="1:3" x14ac:dyDescent="0.25">
      <c r="A2819">
        <f t="shared" si="44"/>
        <v>8</v>
      </c>
      <c r="B2819" s="120" t="s">
        <v>2629</v>
      </c>
      <c r="C2819" s="121" t="s">
        <v>2630</v>
      </c>
    </row>
    <row r="2820" spans="1:3" ht="15.75" hidden="1" x14ac:dyDescent="0.25">
      <c r="A2820">
        <f t="shared" si="44"/>
        <v>1</v>
      </c>
      <c r="B2820" s="125" t="s">
        <v>5290</v>
      </c>
      <c r="C2820" s="126" t="s">
        <v>5291</v>
      </c>
    </row>
    <row r="2821" spans="1:3" hidden="1" x14ac:dyDescent="0.25">
      <c r="A2821">
        <f t="shared" si="44"/>
        <v>2</v>
      </c>
      <c r="B2821" s="127" t="s">
        <v>5292</v>
      </c>
      <c r="C2821" s="128" t="s">
        <v>5291</v>
      </c>
    </row>
    <row r="2822" spans="1:3" hidden="1" x14ac:dyDescent="0.25">
      <c r="A2822">
        <f t="shared" si="44"/>
        <v>4</v>
      </c>
      <c r="B2822" s="129" t="s">
        <v>5293</v>
      </c>
      <c r="C2822" s="130" t="s">
        <v>5294</v>
      </c>
    </row>
    <row r="2823" spans="1:3" hidden="1" x14ac:dyDescent="0.25">
      <c r="A2823">
        <f t="shared" si="44"/>
        <v>5</v>
      </c>
      <c r="B2823" s="129" t="s">
        <v>5295</v>
      </c>
      <c r="C2823" s="131" t="s">
        <v>5296</v>
      </c>
    </row>
    <row r="2824" spans="1:3" ht="28.5" hidden="1" x14ac:dyDescent="0.25">
      <c r="A2824">
        <f t="shared" si="44"/>
        <v>7</v>
      </c>
      <c r="B2824" s="120" t="s">
        <v>5297</v>
      </c>
      <c r="C2824" s="132" t="s">
        <v>2632</v>
      </c>
    </row>
    <row r="2825" spans="1:3" ht="30" x14ac:dyDescent="0.25">
      <c r="A2825">
        <f t="shared" si="44"/>
        <v>8</v>
      </c>
      <c r="B2825" s="120" t="s">
        <v>2631</v>
      </c>
      <c r="C2825" s="121" t="s">
        <v>2632</v>
      </c>
    </row>
    <row r="2826" spans="1:3" hidden="1" x14ac:dyDescent="0.25">
      <c r="A2826">
        <f t="shared" si="44"/>
        <v>4</v>
      </c>
      <c r="B2826" s="129" t="s">
        <v>5298</v>
      </c>
      <c r="C2826" s="130" t="s">
        <v>5299</v>
      </c>
    </row>
    <row r="2827" spans="1:3" hidden="1" x14ac:dyDescent="0.25">
      <c r="A2827">
        <f t="shared" si="44"/>
        <v>5</v>
      </c>
      <c r="B2827" s="129" t="s">
        <v>5300</v>
      </c>
      <c r="C2827" s="131" t="s">
        <v>5301</v>
      </c>
    </row>
    <row r="2828" spans="1:3" hidden="1" x14ac:dyDescent="0.25">
      <c r="A2828">
        <f t="shared" si="44"/>
        <v>7</v>
      </c>
      <c r="B2828" s="120" t="s">
        <v>5302</v>
      </c>
      <c r="C2828" s="132" t="s">
        <v>2634</v>
      </c>
    </row>
    <row r="2829" spans="1:3" x14ac:dyDescent="0.25">
      <c r="A2829">
        <f t="shared" si="44"/>
        <v>8</v>
      </c>
      <c r="B2829" s="120" t="s">
        <v>2633</v>
      </c>
      <c r="C2829" s="121" t="s">
        <v>2634</v>
      </c>
    </row>
    <row r="2830" spans="1:3" hidden="1" x14ac:dyDescent="0.25">
      <c r="A2830">
        <f t="shared" si="44"/>
        <v>4</v>
      </c>
      <c r="B2830" s="129" t="s">
        <v>5303</v>
      </c>
      <c r="C2830" s="130" t="s">
        <v>5304</v>
      </c>
    </row>
    <row r="2831" spans="1:3" hidden="1" x14ac:dyDescent="0.25">
      <c r="A2831">
        <f t="shared" si="44"/>
        <v>5</v>
      </c>
      <c r="B2831" s="129" t="s">
        <v>5305</v>
      </c>
      <c r="C2831" s="131" t="s">
        <v>5306</v>
      </c>
    </row>
    <row r="2832" spans="1:3" hidden="1" x14ac:dyDescent="0.25">
      <c r="A2832">
        <f t="shared" si="44"/>
        <v>7</v>
      </c>
      <c r="B2832" s="120" t="s">
        <v>5307</v>
      </c>
      <c r="C2832" s="132" t="s">
        <v>2636</v>
      </c>
    </row>
    <row r="2833" spans="1:3" x14ac:dyDescent="0.25">
      <c r="A2833">
        <f t="shared" si="44"/>
        <v>8</v>
      </c>
      <c r="B2833" s="120" t="s">
        <v>2635</v>
      </c>
      <c r="C2833" s="121" t="s">
        <v>2636</v>
      </c>
    </row>
    <row r="2834" spans="1:3" hidden="1" x14ac:dyDescent="0.25">
      <c r="A2834">
        <f t="shared" si="44"/>
        <v>7</v>
      </c>
      <c r="B2834" s="120" t="s">
        <v>5308</v>
      </c>
      <c r="C2834" s="132" t="s">
        <v>2638</v>
      </c>
    </row>
    <row r="2835" spans="1:3" x14ac:dyDescent="0.25">
      <c r="A2835">
        <f t="shared" si="44"/>
        <v>8</v>
      </c>
      <c r="B2835" s="120" t="s">
        <v>2637</v>
      </c>
      <c r="C2835" s="121" t="s">
        <v>2638</v>
      </c>
    </row>
    <row r="2836" spans="1:3" hidden="1" x14ac:dyDescent="0.25">
      <c r="A2836">
        <f t="shared" si="44"/>
        <v>5</v>
      </c>
      <c r="B2836" s="129" t="s">
        <v>5309</v>
      </c>
      <c r="C2836" s="131" t="s">
        <v>5310</v>
      </c>
    </row>
    <row r="2837" spans="1:3" ht="28.5" hidden="1" x14ac:dyDescent="0.25">
      <c r="A2837">
        <f t="shared" si="44"/>
        <v>7</v>
      </c>
      <c r="B2837" s="120" t="s">
        <v>5311</v>
      </c>
      <c r="C2837" s="132" t="s">
        <v>5312</v>
      </c>
    </row>
    <row r="2838" spans="1:3" x14ac:dyDescent="0.25">
      <c r="A2838">
        <f t="shared" si="44"/>
        <v>8</v>
      </c>
      <c r="B2838" s="120" t="s">
        <v>2639</v>
      </c>
      <c r="C2838" s="121" t="s">
        <v>2640</v>
      </c>
    </row>
    <row r="2839" spans="1:3" x14ac:dyDescent="0.25">
      <c r="A2839">
        <f t="shared" si="44"/>
        <v>8</v>
      </c>
      <c r="B2839" s="120" t="s">
        <v>2641</v>
      </c>
      <c r="C2839" s="121" t="s">
        <v>2642</v>
      </c>
    </row>
    <row r="2840" spans="1:3" ht="30" x14ac:dyDescent="0.25">
      <c r="A2840">
        <f t="shared" si="44"/>
        <v>8</v>
      </c>
      <c r="B2840" s="120" t="s">
        <v>2643</v>
      </c>
      <c r="C2840" s="121" t="s">
        <v>2644</v>
      </c>
    </row>
    <row r="2841" spans="1:3" ht="30" x14ac:dyDescent="0.25">
      <c r="A2841">
        <f t="shared" si="44"/>
        <v>8</v>
      </c>
      <c r="B2841" s="120" t="s">
        <v>2645</v>
      </c>
      <c r="C2841" s="121" t="s">
        <v>2646</v>
      </c>
    </row>
    <row r="2842" spans="1:3" hidden="1" x14ac:dyDescent="0.25">
      <c r="A2842">
        <f t="shared" si="44"/>
        <v>4</v>
      </c>
      <c r="B2842" s="129" t="s">
        <v>5313</v>
      </c>
      <c r="C2842" s="130" t="s">
        <v>5314</v>
      </c>
    </row>
    <row r="2843" spans="1:3" hidden="1" x14ac:dyDescent="0.25">
      <c r="A2843">
        <f t="shared" si="44"/>
        <v>5</v>
      </c>
      <c r="B2843" s="129" t="s">
        <v>5315</v>
      </c>
      <c r="C2843" s="131" t="s">
        <v>5316</v>
      </c>
    </row>
    <row r="2844" spans="1:3" hidden="1" x14ac:dyDescent="0.25">
      <c r="A2844">
        <f t="shared" si="44"/>
        <v>7</v>
      </c>
      <c r="B2844" s="120" t="s">
        <v>5317</v>
      </c>
      <c r="C2844" s="132" t="s">
        <v>2648</v>
      </c>
    </row>
    <row r="2845" spans="1:3" x14ac:dyDescent="0.25">
      <c r="A2845">
        <f t="shared" si="44"/>
        <v>8</v>
      </c>
      <c r="B2845" s="120" t="s">
        <v>2647</v>
      </c>
      <c r="C2845" s="121" t="s">
        <v>2648</v>
      </c>
    </row>
    <row r="2846" spans="1:3" hidden="1" x14ac:dyDescent="0.25">
      <c r="A2846">
        <f t="shared" si="44"/>
        <v>5</v>
      </c>
      <c r="B2846" s="129" t="s">
        <v>5318</v>
      </c>
      <c r="C2846" s="131" t="s">
        <v>2650</v>
      </c>
    </row>
    <row r="2847" spans="1:3" hidden="1" x14ac:dyDescent="0.25">
      <c r="A2847">
        <f t="shared" si="44"/>
        <v>7</v>
      </c>
      <c r="B2847" s="120" t="s">
        <v>5319</v>
      </c>
      <c r="C2847" s="132" t="s">
        <v>2650</v>
      </c>
    </row>
    <row r="2848" spans="1:3" x14ac:dyDescent="0.25">
      <c r="A2848">
        <f t="shared" si="44"/>
        <v>8</v>
      </c>
      <c r="B2848" s="120" t="s">
        <v>2649</v>
      </c>
      <c r="C2848" s="121" t="s">
        <v>2650</v>
      </c>
    </row>
    <row r="2849" spans="1:3" hidden="1" x14ac:dyDescent="0.25">
      <c r="A2849">
        <f t="shared" si="44"/>
        <v>4</v>
      </c>
      <c r="B2849" s="129" t="s">
        <v>5320</v>
      </c>
      <c r="C2849" s="130" t="s">
        <v>5321</v>
      </c>
    </row>
    <row r="2850" spans="1:3" hidden="1" x14ac:dyDescent="0.25">
      <c r="A2850">
        <f t="shared" si="44"/>
        <v>5</v>
      </c>
      <c r="B2850" s="129" t="s">
        <v>5322</v>
      </c>
      <c r="C2850" s="131" t="s">
        <v>2652</v>
      </c>
    </row>
    <row r="2851" spans="1:3" hidden="1" x14ac:dyDescent="0.25">
      <c r="A2851">
        <f t="shared" si="44"/>
        <v>7</v>
      </c>
      <c r="B2851" s="120" t="s">
        <v>5323</v>
      </c>
      <c r="C2851" s="132" t="s">
        <v>2652</v>
      </c>
    </row>
    <row r="2852" spans="1:3" x14ac:dyDescent="0.25">
      <c r="A2852">
        <f t="shared" si="44"/>
        <v>8</v>
      </c>
      <c r="B2852" s="120" t="s">
        <v>2651</v>
      </c>
      <c r="C2852" s="121" t="s">
        <v>2652</v>
      </c>
    </row>
    <row r="2853" spans="1:3" hidden="1" x14ac:dyDescent="0.25">
      <c r="A2853">
        <f t="shared" si="44"/>
        <v>5</v>
      </c>
      <c r="B2853" s="129" t="s">
        <v>5324</v>
      </c>
      <c r="C2853" s="131" t="s">
        <v>5325</v>
      </c>
    </row>
    <row r="2854" spans="1:3" hidden="1" x14ac:dyDescent="0.25">
      <c r="A2854">
        <f t="shared" si="44"/>
        <v>7</v>
      </c>
      <c r="B2854" s="120" t="s">
        <v>5326</v>
      </c>
      <c r="C2854" s="132" t="s">
        <v>5325</v>
      </c>
    </row>
    <row r="2855" spans="1:3" x14ac:dyDescent="0.25">
      <c r="A2855">
        <f t="shared" si="44"/>
        <v>8</v>
      </c>
      <c r="B2855" s="120" t="s">
        <v>2653</v>
      </c>
      <c r="C2855" s="121" t="s">
        <v>2654</v>
      </c>
    </row>
    <row r="2856" spans="1:3" x14ac:dyDescent="0.25">
      <c r="A2856">
        <f t="shared" si="44"/>
        <v>8</v>
      </c>
      <c r="B2856" s="120" t="s">
        <v>2655</v>
      </c>
      <c r="C2856" s="121" t="s">
        <v>2656</v>
      </c>
    </row>
    <row r="2857" spans="1:3" hidden="1" x14ac:dyDescent="0.25">
      <c r="A2857">
        <f t="shared" si="44"/>
        <v>5</v>
      </c>
      <c r="B2857" s="129" t="s">
        <v>5327</v>
      </c>
      <c r="C2857" s="131" t="s">
        <v>5328</v>
      </c>
    </row>
    <row r="2858" spans="1:3" hidden="1" x14ac:dyDescent="0.25">
      <c r="A2858">
        <f t="shared" si="44"/>
        <v>7</v>
      </c>
      <c r="B2858" s="120" t="s">
        <v>5329</v>
      </c>
      <c r="C2858" s="132" t="s">
        <v>2658</v>
      </c>
    </row>
    <row r="2859" spans="1:3" x14ac:dyDescent="0.25">
      <c r="A2859">
        <f t="shared" si="44"/>
        <v>8</v>
      </c>
      <c r="B2859" s="120" t="s">
        <v>2657</v>
      </c>
      <c r="C2859" s="121" t="s">
        <v>2658</v>
      </c>
    </row>
    <row r="2860" spans="1:3" hidden="1" x14ac:dyDescent="0.25">
      <c r="A2860">
        <f t="shared" si="44"/>
        <v>5</v>
      </c>
      <c r="B2860" s="129" t="s">
        <v>5330</v>
      </c>
      <c r="C2860" s="131" t="s">
        <v>5331</v>
      </c>
    </row>
    <row r="2861" spans="1:3" hidden="1" x14ac:dyDescent="0.25">
      <c r="A2861">
        <f t="shared" si="44"/>
        <v>7</v>
      </c>
      <c r="B2861" s="120" t="s">
        <v>5332</v>
      </c>
      <c r="C2861" s="132" t="s">
        <v>2660</v>
      </c>
    </row>
    <row r="2862" spans="1:3" x14ac:dyDescent="0.25">
      <c r="A2862">
        <f t="shared" si="44"/>
        <v>8</v>
      </c>
      <c r="B2862" s="120" t="s">
        <v>2659</v>
      </c>
      <c r="C2862" s="121" t="s">
        <v>2660</v>
      </c>
    </row>
    <row r="2863" spans="1:3" hidden="1" x14ac:dyDescent="0.25">
      <c r="A2863">
        <f t="shared" si="44"/>
        <v>7</v>
      </c>
      <c r="B2863" s="120" t="s">
        <v>5333</v>
      </c>
      <c r="C2863" s="132" t="s">
        <v>2662</v>
      </c>
    </row>
    <row r="2864" spans="1:3" x14ac:dyDescent="0.25">
      <c r="A2864">
        <f t="shared" si="44"/>
        <v>8</v>
      </c>
      <c r="B2864" s="120" t="s">
        <v>2661</v>
      </c>
      <c r="C2864" s="121" t="s">
        <v>2662</v>
      </c>
    </row>
    <row r="2865" spans="1:3" hidden="1" x14ac:dyDescent="0.25">
      <c r="A2865">
        <f t="shared" si="44"/>
        <v>7</v>
      </c>
      <c r="B2865" s="120" t="s">
        <v>5334</v>
      </c>
      <c r="C2865" s="132" t="s">
        <v>2664</v>
      </c>
    </row>
    <row r="2866" spans="1:3" x14ac:dyDescent="0.25">
      <c r="A2866">
        <f t="shared" si="44"/>
        <v>8</v>
      </c>
      <c r="B2866" s="120" t="s">
        <v>2663</v>
      </c>
      <c r="C2866" s="121" t="s">
        <v>2664</v>
      </c>
    </row>
    <row r="2867" spans="1:3" hidden="1" x14ac:dyDescent="0.25">
      <c r="A2867">
        <f t="shared" si="44"/>
        <v>7</v>
      </c>
      <c r="B2867" s="120" t="s">
        <v>5335</v>
      </c>
      <c r="C2867" s="132" t="s">
        <v>2666</v>
      </c>
    </row>
    <row r="2868" spans="1:3" x14ac:dyDescent="0.25">
      <c r="A2868">
        <f t="shared" si="44"/>
        <v>8</v>
      </c>
      <c r="B2868" s="120" t="s">
        <v>2665</v>
      </c>
      <c r="C2868" s="121" t="s">
        <v>2666</v>
      </c>
    </row>
    <row r="2869" spans="1:3" hidden="1" x14ac:dyDescent="0.25">
      <c r="A2869">
        <f t="shared" si="44"/>
        <v>4</v>
      </c>
      <c r="B2869" s="129" t="s">
        <v>5336</v>
      </c>
      <c r="C2869" s="130" t="s">
        <v>5337</v>
      </c>
    </row>
    <row r="2870" spans="1:3" hidden="1" x14ac:dyDescent="0.25">
      <c r="A2870">
        <f t="shared" si="44"/>
        <v>5</v>
      </c>
      <c r="B2870" s="129" t="s">
        <v>5338</v>
      </c>
      <c r="C2870" s="131" t="s">
        <v>5339</v>
      </c>
    </row>
    <row r="2871" spans="1:3" hidden="1" x14ac:dyDescent="0.25">
      <c r="A2871">
        <f t="shared" si="44"/>
        <v>7</v>
      </c>
      <c r="B2871" s="120" t="s">
        <v>5340</v>
      </c>
      <c r="C2871" s="132" t="s">
        <v>5339</v>
      </c>
    </row>
    <row r="2872" spans="1:3" x14ac:dyDescent="0.25">
      <c r="A2872">
        <f t="shared" si="44"/>
        <v>8</v>
      </c>
      <c r="B2872" s="120" t="s">
        <v>2667</v>
      </c>
      <c r="C2872" s="121" t="s">
        <v>2668</v>
      </c>
    </row>
    <row r="2873" spans="1:3" x14ac:dyDescent="0.25">
      <c r="A2873">
        <f t="shared" si="44"/>
        <v>8</v>
      </c>
      <c r="B2873" s="120" t="s">
        <v>2669</v>
      </c>
      <c r="C2873" s="121" t="s">
        <v>2670</v>
      </c>
    </row>
    <row r="2874" spans="1:3" ht="15.75" hidden="1" x14ac:dyDescent="0.25">
      <c r="A2874">
        <f t="shared" si="44"/>
        <v>1</v>
      </c>
      <c r="B2874" s="125" t="s">
        <v>5341</v>
      </c>
      <c r="C2874" s="126" t="s">
        <v>5342</v>
      </c>
    </row>
    <row r="2875" spans="1:3" hidden="1" x14ac:dyDescent="0.25">
      <c r="A2875">
        <f t="shared" si="44"/>
        <v>2</v>
      </c>
      <c r="B2875" s="127" t="s">
        <v>5343</v>
      </c>
      <c r="C2875" s="128" t="s">
        <v>5344</v>
      </c>
    </row>
    <row r="2876" spans="1:3" hidden="1" x14ac:dyDescent="0.25">
      <c r="A2876">
        <f t="shared" si="44"/>
        <v>4</v>
      </c>
      <c r="B2876" s="129" t="s">
        <v>5345</v>
      </c>
      <c r="C2876" s="130" t="s">
        <v>5346</v>
      </c>
    </row>
    <row r="2877" spans="1:3" hidden="1" x14ac:dyDescent="0.25">
      <c r="A2877">
        <f t="shared" si="44"/>
        <v>5</v>
      </c>
      <c r="B2877" s="129" t="s">
        <v>5347</v>
      </c>
      <c r="C2877" s="131" t="s">
        <v>5348</v>
      </c>
    </row>
    <row r="2878" spans="1:3" hidden="1" x14ac:dyDescent="0.25">
      <c r="A2878">
        <f t="shared" si="44"/>
        <v>7</v>
      </c>
      <c r="B2878" s="120" t="s">
        <v>5349</v>
      </c>
      <c r="C2878" s="132" t="s">
        <v>2672</v>
      </c>
    </row>
    <row r="2879" spans="1:3" x14ac:dyDescent="0.25">
      <c r="A2879">
        <f t="shared" si="44"/>
        <v>8</v>
      </c>
      <c r="B2879" s="120" t="s">
        <v>2671</v>
      </c>
      <c r="C2879" s="121" t="s">
        <v>2672</v>
      </c>
    </row>
    <row r="2880" spans="1:3" hidden="1" x14ac:dyDescent="0.25">
      <c r="A2880">
        <f t="shared" si="44"/>
        <v>7</v>
      </c>
      <c r="B2880" s="120" t="s">
        <v>5350</v>
      </c>
      <c r="C2880" s="132" t="s">
        <v>2674</v>
      </c>
    </row>
    <row r="2881" spans="1:3" x14ac:dyDescent="0.25">
      <c r="A2881">
        <f t="shared" si="44"/>
        <v>8</v>
      </c>
      <c r="B2881" s="120" t="s">
        <v>2673</v>
      </c>
      <c r="C2881" s="121" t="s">
        <v>2674</v>
      </c>
    </row>
    <row r="2882" spans="1:3" hidden="1" x14ac:dyDescent="0.25">
      <c r="A2882">
        <f t="shared" ref="A2882:A2945" si="45">LEN(B2882)</f>
        <v>7</v>
      </c>
      <c r="B2882" s="120" t="s">
        <v>5351</v>
      </c>
      <c r="C2882" s="132" t="s">
        <v>2676</v>
      </c>
    </row>
    <row r="2883" spans="1:3" x14ac:dyDescent="0.25">
      <c r="A2883">
        <f t="shared" si="45"/>
        <v>8</v>
      </c>
      <c r="B2883" s="120" t="s">
        <v>2675</v>
      </c>
      <c r="C2883" s="121" t="s">
        <v>2676</v>
      </c>
    </row>
    <row r="2884" spans="1:3" hidden="1" x14ac:dyDescent="0.25">
      <c r="A2884">
        <f t="shared" si="45"/>
        <v>7</v>
      </c>
      <c r="B2884" s="120" t="s">
        <v>5352</v>
      </c>
      <c r="C2884" s="132" t="s">
        <v>2678</v>
      </c>
    </row>
    <row r="2885" spans="1:3" x14ac:dyDescent="0.25">
      <c r="A2885">
        <f t="shared" si="45"/>
        <v>8</v>
      </c>
      <c r="B2885" s="120" t="s">
        <v>2677</v>
      </c>
      <c r="C2885" s="121" t="s">
        <v>2678</v>
      </c>
    </row>
    <row r="2886" spans="1:3" hidden="1" x14ac:dyDescent="0.25">
      <c r="A2886">
        <f t="shared" si="45"/>
        <v>4</v>
      </c>
      <c r="B2886" s="129" t="s">
        <v>5353</v>
      </c>
      <c r="C2886" s="130" t="s">
        <v>5354</v>
      </c>
    </row>
    <row r="2887" spans="1:3" hidden="1" x14ac:dyDescent="0.25">
      <c r="A2887">
        <f t="shared" si="45"/>
        <v>5</v>
      </c>
      <c r="B2887" s="129" t="s">
        <v>5355</v>
      </c>
      <c r="C2887" s="131" t="s">
        <v>2680</v>
      </c>
    </row>
    <row r="2888" spans="1:3" hidden="1" x14ac:dyDescent="0.25">
      <c r="A2888">
        <f t="shared" si="45"/>
        <v>7</v>
      </c>
      <c r="B2888" s="120" t="s">
        <v>5356</v>
      </c>
      <c r="C2888" s="132" t="s">
        <v>2680</v>
      </c>
    </row>
    <row r="2889" spans="1:3" x14ac:dyDescent="0.25">
      <c r="A2889">
        <f t="shared" si="45"/>
        <v>8</v>
      </c>
      <c r="B2889" s="120" t="s">
        <v>2679</v>
      </c>
      <c r="C2889" s="121" t="s">
        <v>2680</v>
      </c>
    </row>
    <row r="2890" spans="1:3" hidden="1" x14ac:dyDescent="0.25">
      <c r="A2890">
        <f t="shared" si="45"/>
        <v>5</v>
      </c>
      <c r="B2890" s="129" t="s">
        <v>5357</v>
      </c>
      <c r="C2890" s="131" t="s">
        <v>5358</v>
      </c>
    </row>
    <row r="2891" spans="1:3" hidden="1" x14ac:dyDescent="0.25">
      <c r="A2891">
        <f t="shared" si="45"/>
        <v>7</v>
      </c>
      <c r="B2891" s="120" t="s">
        <v>5359</v>
      </c>
      <c r="C2891" s="132" t="s">
        <v>5360</v>
      </c>
    </row>
    <row r="2892" spans="1:3" x14ac:dyDescent="0.25">
      <c r="A2892">
        <f t="shared" si="45"/>
        <v>8</v>
      </c>
      <c r="B2892" s="120" t="s">
        <v>2681</v>
      </c>
      <c r="C2892" s="121" t="s">
        <v>2682</v>
      </c>
    </row>
    <row r="2893" spans="1:3" x14ac:dyDescent="0.25">
      <c r="A2893">
        <f t="shared" si="45"/>
        <v>8</v>
      </c>
      <c r="B2893" s="120" t="s">
        <v>2683</v>
      </c>
      <c r="C2893" s="121" t="s">
        <v>2684</v>
      </c>
    </row>
    <row r="2894" spans="1:3" x14ac:dyDescent="0.25">
      <c r="A2894">
        <f t="shared" si="45"/>
        <v>8</v>
      </c>
      <c r="B2894" s="120" t="s">
        <v>2685</v>
      </c>
      <c r="C2894" s="121" t="s">
        <v>2686</v>
      </c>
    </row>
    <row r="2895" spans="1:3" x14ac:dyDescent="0.25">
      <c r="A2895">
        <f t="shared" si="45"/>
        <v>8</v>
      </c>
      <c r="B2895" s="120" t="s">
        <v>2687</v>
      </c>
      <c r="C2895" s="121" t="s">
        <v>2688</v>
      </c>
    </row>
    <row r="2896" spans="1:3" x14ac:dyDescent="0.25">
      <c r="A2896">
        <f t="shared" si="45"/>
        <v>8</v>
      </c>
      <c r="B2896" s="120" t="s">
        <v>2689</v>
      </c>
      <c r="C2896" s="121" t="s">
        <v>2690</v>
      </c>
    </row>
    <row r="2897" spans="1:3" x14ac:dyDescent="0.25">
      <c r="A2897">
        <f t="shared" si="45"/>
        <v>8</v>
      </c>
      <c r="B2897" s="120" t="s">
        <v>2691</v>
      </c>
      <c r="C2897" s="121" t="s">
        <v>2692</v>
      </c>
    </row>
    <row r="2898" spans="1:3" x14ac:dyDescent="0.25">
      <c r="A2898">
        <f t="shared" si="45"/>
        <v>8</v>
      </c>
      <c r="B2898" s="120" t="s">
        <v>2693</v>
      </c>
      <c r="C2898" s="121" t="s">
        <v>2694</v>
      </c>
    </row>
    <row r="2899" spans="1:3" hidden="1" x14ac:dyDescent="0.25">
      <c r="A2899">
        <f t="shared" si="45"/>
        <v>5</v>
      </c>
      <c r="B2899" s="129" t="s">
        <v>5361</v>
      </c>
      <c r="C2899" s="131" t="s">
        <v>2696</v>
      </c>
    </row>
    <row r="2900" spans="1:3" hidden="1" x14ac:dyDescent="0.25">
      <c r="A2900">
        <f t="shared" si="45"/>
        <v>7</v>
      </c>
      <c r="B2900" s="120" t="s">
        <v>5362</v>
      </c>
      <c r="C2900" s="132" t="s">
        <v>2696</v>
      </c>
    </row>
    <row r="2901" spans="1:3" x14ac:dyDescent="0.25">
      <c r="A2901">
        <f t="shared" si="45"/>
        <v>8</v>
      </c>
      <c r="B2901" s="120" t="s">
        <v>2695</v>
      </c>
      <c r="C2901" s="121" t="s">
        <v>2696</v>
      </c>
    </row>
    <row r="2902" spans="1:3" hidden="1" x14ac:dyDescent="0.25">
      <c r="A2902">
        <f t="shared" si="45"/>
        <v>4</v>
      </c>
      <c r="B2902" s="129" t="s">
        <v>5363</v>
      </c>
      <c r="C2902" s="130" t="s">
        <v>5364</v>
      </c>
    </row>
    <row r="2903" spans="1:3" hidden="1" x14ac:dyDescent="0.25">
      <c r="A2903">
        <f t="shared" si="45"/>
        <v>5</v>
      </c>
      <c r="B2903" s="129" t="s">
        <v>5365</v>
      </c>
      <c r="C2903" s="131" t="s">
        <v>5366</v>
      </c>
    </row>
    <row r="2904" spans="1:3" ht="28.5" hidden="1" x14ac:dyDescent="0.25">
      <c r="A2904">
        <f t="shared" si="45"/>
        <v>7</v>
      </c>
      <c r="B2904" s="120" t="s">
        <v>5367</v>
      </c>
      <c r="C2904" s="132" t="s">
        <v>5368</v>
      </c>
    </row>
    <row r="2905" spans="1:3" x14ac:dyDescent="0.25">
      <c r="A2905">
        <f t="shared" si="45"/>
        <v>8</v>
      </c>
      <c r="B2905" s="120" t="s">
        <v>2697</v>
      </c>
      <c r="C2905" s="121" t="s">
        <v>2698</v>
      </c>
    </row>
    <row r="2906" spans="1:3" x14ac:dyDescent="0.25">
      <c r="A2906">
        <f t="shared" si="45"/>
        <v>8</v>
      </c>
      <c r="B2906" s="120" t="s">
        <v>2699</v>
      </c>
      <c r="C2906" s="121" t="s">
        <v>2700</v>
      </c>
    </row>
    <row r="2907" spans="1:3" x14ac:dyDescent="0.25">
      <c r="A2907">
        <f t="shared" si="45"/>
        <v>8</v>
      </c>
      <c r="B2907" s="120" t="s">
        <v>2701</v>
      </c>
      <c r="C2907" s="121" t="s">
        <v>2702</v>
      </c>
    </row>
    <row r="2908" spans="1:3" hidden="1" x14ac:dyDescent="0.25">
      <c r="A2908">
        <f t="shared" si="45"/>
        <v>7</v>
      </c>
      <c r="B2908" s="120" t="s">
        <v>5369</v>
      </c>
      <c r="C2908" s="132" t="s">
        <v>5370</v>
      </c>
    </row>
    <row r="2909" spans="1:3" x14ac:dyDescent="0.25">
      <c r="A2909">
        <f t="shared" si="45"/>
        <v>8</v>
      </c>
      <c r="B2909" s="120" t="s">
        <v>2703</v>
      </c>
      <c r="C2909" s="121" t="s">
        <v>2704</v>
      </c>
    </row>
    <row r="2910" spans="1:3" x14ac:dyDescent="0.25">
      <c r="A2910">
        <f t="shared" si="45"/>
        <v>8</v>
      </c>
      <c r="B2910" s="120" t="s">
        <v>2705</v>
      </c>
      <c r="C2910" s="121" t="s">
        <v>2706</v>
      </c>
    </row>
    <row r="2911" spans="1:3" hidden="1" x14ac:dyDescent="0.25">
      <c r="A2911">
        <f t="shared" si="45"/>
        <v>7</v>
      </c>
      <c r="B2911" s="120" t="s">
        <v>5371</v>
      </c>
      <c r="C2911" s="132" t="s">
        <v>2708</v>
      </c>
    </row>
    <row r="2912" spans="1:3" x14ac:dyDescent="0.25">
      <c r="A2912">
        <f t="shared" si="45"/>
        <v>8</v>
      </c>
      <c r="B2912" s="120" t="s">
        <v>2707</v>
      </c>
      <c r="C2912" s="121" t="s">
        <v>2708</v>
      </c>
    </row>
    <row r="2913" spans="1:3" ht="28.5" hidden="1" x14ac:dyDescent="0.25">
      <c r="A2913">
        <f t="shared" si="45"/>
        <v>7</v>
      </c>
      <c r="B2913" s="120" t="s">
        <v>5372</v>
      </c>
      <c r="C2913" s="132" t="s">
        <v>5373</v>
      </c>
    </row>
    <row r="2914" spans="1:3" x14ac:dyDescent="0.25">
      <c r="A2914">
        <f t="shared" si="45"/>
        <v>8</v>
      </c>
      <c r="B2914" s="120" t="s">
        <v>2709</v>
      </c>
      <c r="C2914" s="121" t="s">
        <v>2710</v>
      </c>
    </row>
    <row r="2915" spans="1:3" x14ac:dyDescent="0.25">
      <c r="A2915">
        <f t="shared" si="45"/>
        <v>8</v>
      </c>
      <c r="B2915" s="120" t="s">
        <v>2711</v>
      </c>
      <c r="C2915" s="121" t="s">
        <v>2712</v>
      </c>
    </row>
    <row r="2916" spans="1:3" hidden="1" x14ac:dyDescent="0.25">
      <c r="A2916">
        <f t="shared" si="45"/>
        <v>2</v>
      </c>
      <c r="B2916" s="127" t="s">
        <v>5374</v>
      </c>
      <c r="C2916" s="128" t="s">
        <v>5375</v>
      </c>
    </row>
    <row r="2917" spans="1:3" hidden="1" x14ac:dyDescent="0.25">
      <c r="A2917">
        <f t="shared" si="45"/>
        <v>4</v>
      </c>
      <c r="B2917" s="129" t="s">
        <v>5376</v>
      </c>
      <c r="C2917" s="130" t="s">
        <v>5377</v>
      </c>
    </row>
    <row r="2918" spans="1:3" hidden="1" x14ac:dyDescent="0.25">
      <c r="A2918">
        <f t="shared" si="45"/>
        <v>5</v>
      </c>
      <c r="B2918" s="129" t="s">
        <v>5378</v>
      </c>
      <c r="C2918" s="131" t="s">
        <v>5379</v>
      </c>
    </row>
    <row r="2919" spans="1:3" hidden="1" x14ac:dyDescent="0.25">
      <c r="A2919">
        <f t="shared" si="45"/>
        <v>7</v>
      </c>
      <c r="B2919" s="120" t="s">
        <v>5380</v>
      </c>
      <c r="C2919" s="132" t="s">
        <v>2714</v>
      </c>
    </row>
    <row r="2920" spans="1:3" x14ac:dyDescent="0.25">
      <c r="A2920">
        <f t="shared" si="45"/>
        <v>8</v>
      </c>
      <c r="B2920" s="120" t="s">
        <v>2713</v>
      </c>
      <c r="C2920" s="121" t="s">
        <v>2714</v>
      </c>
    </row>
    <row r="2921" spans="1:3" ht="24" hidden="1" x14ac:dyDescent="0.25">
      <c r="A2921">
        <f t="shared" si="45"/>
        <v>4</v>
      </c>
      <c r="B2921" s="129" t="s">
        <v>5381</v>
      </c>
      <c r="C2921" s="130" t="s">
        <v>5382</v>
      </c>
    </row>
    <row r="2922" spans="1:3" ht="25.5" hidden="1" x14ac:dyDescent="0.25">
      <c r="A2922">
        <f t="shared" si="45"/>
        <v>5</v>
      </c>
      <c r="B2922" s="129" t="s">
        <v>5383</v>
      </c>
      <c r="C2922" s="131" t="s">
        <v>2716</v>
      </c>
    </row>
    <row r="2923" spans="1:3" ht="28.5" hidden="1" x14ac:dyDescent="0.25">
      <c r="A2923">
        <f t="shared" si="45"/>
        <v>7</v>
      </c>
      <c r="B2923" s="120" t="s">
        <v>5384</v>
      </c>
      <c r="C2923" s="132" t="s">
        <v>2716</v>
      </c>
    </row>
    <row r="2924" spans="1:3" ht="30" x14ac:dyDescent="0.25">
      <c r="A2924">
        <f t="shared" si="45"/>
        <v>8</v>
      </c>
      <c r="B2924" s="120" t="s">
        <v>2715</v>
      </c>
      <c r="C2924" s="121" t="s">
        <v>2716</v>
      </c>
    </row>
    <row r="2925" spans="1:3" hidden="1" x14ac:dyDescent="0.25">
      <c r="A2925">
        <f t="shared" si="45"/>
        <v>4</v>
      </c>
      <c r="B2925" s="129" t="s">
        <v>5385</v>
      </c>
      <c r="C2925" s="130" t="s">
        <v>5386</v>
      </c>
    </row>
    <row r="2926" spans="1:3" hidden="1" x14ac:dyDescent="0.25">
      <c r="A2926">
        <f t="shared" si="45"/>
        <v>5</v>
      </c>
      <c r="B2926" s="129" t="s">
        <v>5387</v>
      </c>
      <c r="C2926" s="131" t="s">
        <v>2718</v>
      </c>
    </row>
    <row r="2927" spans="1:3" hidden="1" x14ac:dyDescent="0.25">
      <c r="A2927">
        <f t="shared" si="45"/>
        <v>7</v>
      </c>
      <c r="B2927" s="120" t="s">
        <v>5388</v>
      </c>
      <c r="C2927" s="132" t="s">
        <v>2718</v>
      </c>
    </row>
    <row r="2928" spans="1:3" x14ac:dyDescent="0.25">
      <c r="A2928">
        <f t="shared" si="45"/>
        <v>8</v>
      </c>
      <c r="B2928" s="120" t="s">
        <v>2717</v>
      </c>
      <c r="C2928" s="121" t="s">
        <v>2718</v>
      </c>
    </row>
    <row r="2929" spans="1:3" hidden="1" x14ac:dyDescent="0.25">
      <c r="A2929">
        <f t="shared" si="45"/>
        <v>4</v>
      </c>
      <c r="B2929" s="129" t="s">
        <v>5389</v>
      </c>
      <c r="C2929" s="130" t="s">
        <v>5390</v>
      </c>
    </row>
    <row r="2930" spans="1:3" hidden="1" x14ac:dyDescent="0.25">
      <c r="A2930">
        <f t="shared" si="45"/>
        <v>5</v>
      </c>
      <c r="B2930" s="129" t="s">
        <v>5391</v>
      </c>
      <c r="C2930" s="131" t="s">
        <v>2720</v>
      </c>
    </row>
    <row r="2931" spans="1:3" hidden="1" x14ac:dyDescent="0.25">
      <c r="A2931">
        <f t="shared" si="45"/>
        <v>7</v>
      </c>
      <c r="B2931" s="120" t="s">
        <v>5392</v>
      </c>
      <c r="C2931" s="132" t="s">
        <v>2720</v>
      </c>
    </row>
    <row r="2932" spans="1:3" x14ac:dyDescent="0.25">
      <c r="A2932">
        <f t="shared" si="45"/>
        <v>8</v>
      </c>
      <c r="B2932" s="120" t="s">
        <v>2719</v>
      </c>
      <c r="C2932" s="121" t="s">
        <v>2720</v>
      </c>
    </row>
    <row r="2933" spans="1:3" hidden="1" x14ac:dyDescent="0.25">
      <c r="A2933">
        <f t="shared" si="45"/>
        <v>2</v>
      </c>
      <c r="B2933" s="127" t="s">
        <v>5393</v>
      </c>
      <c r="C2933" s="128" t="s">
        <v>5394</v>
      </c>
    </row>
    <row r="2934" spans="1:3" hidden="1" x14ac:dyDescent="0.25">
      <c r="A2934">
        <f t="shared" si="45"/>
        <v>5</v>
      </c>
      <c r="B2934" s="129" t="s">
        <v>5395</v>
      </c>
      <c r="C2934" s="131" t="s">
        <v>5396</v>
      </c>
    </row>
    <row r="2935" spans="1:3" hidden="1" x14ac:dyDescent="0.25">
      <c r="A2935">
        <f t="shared" si="45"/>
        <v>5</v>
      </c>
      <c r="B2935" s="129" t="s">
        <v>5397</v>
      </c>
      <c r="C2935" s="131" t="s">
        <v>2722</v>
      </c>
    </row>
    <row r="2936" spans="1:3" hidden="1" x14ac:dyDescent="0.25">
      <c r="A2936">
        <f t="shared" si="45"/>
        <v>7</v>
      </c>
      <c r="B2936" s="120" t="s">
        <v>5398</v>
      </c>
      <c r="C2936" s="132" t="s">
        <v>2722</v>
      </c>
    </row>
    <row r="2937" spans="1:3" x14ac:dyDescent="0.25">
      <c r="A2937">
        <f t="shared" si="45"/>
        <v>8</v>
      </c>
      <c r="B2937" s="120" t="s">
        <v>2721</v>
      </c>
      <c r="C2937" s="121" t="s">
        <v>2722</v>
      </c>
    </row>
    <row r="2938" spans="1:3" hidden="1" x14ac:dyDescent="0.25">
      <c r="A2938">
        <f t="shared" si="45"/>
        <v>4</v>
      </c>
      <c r="B2938" s="129" t="s">
        <v>5399</v>
      </c>
      <c r="C2938" s="130" t="s">
        <v>5400</v>
      </c>
    </row>
    <row r="2939" spans="1:3" hidden="1" x14ac:dyDescent="0.25">
      <c r="A2939">
        <f t="shared" si="45"/>
        <v>5</v>
      </c>
      <c r="B2939" s="129" t="s">
        <v>5401</v>
      </c>
      <c r="C2939" s="131" t="s">
        <v>2724</v>
      </c>
    </row>
    <row r="2940" spans="1:3" hidden="1" x14ac:dyDescent="0.25">
      <c r="A2940">
        <f t="shared" si="45"/>
        <v>7</v>
      </c>
      <c r="B2940" s="120" t="s">
        <v>5402</v>
      </c>
      <c r="C2940" s="132" t="s">
        <v>2724</v>
      </c>
    </row>
    <row r="2941" spans="1:3" x14ac:dyDescent="0.25">
      <c r="A2941">
        <f t="shared" si="45"/>
        <v>8</v>
      </c>
      <c r="B2941" s="120" t="s">
        <v>2723</v>
      </c>
      <c r="C2941" s="121" t="s">
        <v>2724</v>
      </c>
    </row>
    <row r="2942" spans="1:3" hidden="1" x14ac:dyDescent="0.25">
      <c r="A2942">
        <f t="shared" si="45"/>
        <v>5</v>
      </c>
      <c r="B2942" s="129" t="s">
        <v>5403</v>
      </c>
      <c r="C2942" s="131" t="s">
        <v>2726</v>
      </c>
    </row>
    <row r="2943" spans="1:3" hidden="1" x14ac:dyDescent="0.25">
      <c r="A2943">
        <f t="shared" si="45"/>
        <v>7</v>
      </c>
      <c r="B2943" s="120" t="s">
        <v>5404</v>
      </c>
      <c r="C2943" s="132" t="s">
        <v>2726</v>
      </c>
    </row>
    <row r="2944" spans="1:3" x14ac:dyDescent="0.25">
      <c r="A2944">
        <f t="shared" si="45"/>
        <v>8</v>
      </c>
      <c r="B2944" s="120" t="s">
        <v>2725</v>
      </c>
      <c r="C2944" s="121" t="s">
        <v>2726</v>
      </c>
    </row>
    <row r="2945" spans="1:3" ht="31.5" hidden="1" x14ac:dyDescent="0.25">
      <c r="A2945">
        <f t="shared" si="45"/>
        <v>1</v>
      </c>
      <c r="B2945" s="125" t="s">
        <v>5405</v>
      </c>
      <c r="C2945" s="126" t="s">
        <v>5406</v>
      </c>
    </row>
    <row r="2946" spans="1:3" hidden="1" x14ac:dyDescent="0.25">
      <c r="A2946">
        <f t="shared" ref="A2946:A3009" si="46">LEN(B2946)</f>
        <v>2</v>
      </c>
      <c r="B2946" s="127" t="s">
        <v>5407</v>
      </c>
      <c r="C2946" s="128" t="s">
        <v>5408</v>
      </c>
    </row>
    <row r="2947" spans="1:3" hidden="1" x14ac:dyDescent="0.25">
      <c r="A2947">
        <f t="shared" si="46"/>
        <v>4</v>
      </c>
      <c r="B2947" s="129" t="s">
        <v>5409</v>
      </c>
      <c r="C2947" s="130" t="s">
        <v>5408</v>
      </c>
    </row>
    <row r="2948" spans="1:3" hidden="1" x14ac:dyDescent="0.25">
      <c r="A2948">
        <f t="shared" si="46"/>
        <v>5</v>
      </c>
      <c r="B2948" s="129" t="s">
        <v>5410</v>
      </c>
      <c r="C2948" s="131" t="s">
        <v>5411</v>
      </c>
    </row>
    <row r="2949" spans="1:3" hidden="1" x14ac:dyDescent="0.25">
      <c r="A2949">
        <f t="shared" si="46"/>
        <v>7</v>
      </c>
      <c r="B2949" s="120" t="s">
        <v>5412</v>
      </c>
      <c r="C2949" s="132" t="s">
        <v>5411</v>
      </c>
    </row>
    <row r="2950" spans="1:3" x14ac:dyDescent="0.25">
      <c r="A2950">
        <f t="shared" si="46"/>
        <v>8</v>
      </c>
      <c r="B2950" s="120" t="s">
        <v>2727</v>
      </c>
      <c r="C2950" s="121" t="s">
        <v>2728</v>
      </c>
    </row>
    <row r="2951" spans="1:3" x14ac:dyDescent="0.25">
      <c r="A2951">
        <f t="shared" si="46"/>
        <v>8</v>
      </c>
      <c r="B2951" s="120" t="s">
        <v>2729</v>
      </c>
      <c r="C2951" s="121" t="s">
        <v>2730</v>
      </c>
    </row>
    <row r="2952" spans="1:3" hidden="1" x14ac:dyDescent="0.25">
      <c r="A2952">
        <f t="shared" si="46"/>
        <v>5</v>
      </c>
      <c r="B2952" s="129" t="s">
        <v>5413</v>
      </c>
      <c r="C2952" s="131" t="s">
        <v>5414</v>
      </c>
    </row>
    <row r="2953" spans="1:3" hidden="1" x14ac:dyDescent="0.25">
      <c r="A2953">
        <f t="shared" si="46"/>
        <v>7</v>
      </c>
      <c r="B2953" s="120" t="s">
        <v>5415</v>
      </c>
      <c r="C2953" s="132" t="s">
        <v>5414</v>
      </c>
    </row>
    <row r="2954" spans="1:3" x14ac:dyDescent="0.25">
      <c r="A2954">
        <f t="shared" si="46"/>
        <v>8</v>
      </c>
      <c r="B2954" s="120" t="s">
        <v>2731</v>
      </c>
      <c r="C2954" s="121" t="s">
        <v>2732</v>
      </c>
    </row>
    <row r="2955" spans="1:3" x14ac:dyDescent="0.25">
      <c r="A2955">
        <f t="shared" si="46"/>
        <v>8</v>
      </c>
      <c r="B2955" s="120" t="s">
        <v>2733</v>
      </c>
      <c r="C2955" s="121" t="s">
        <v>2734</v>
      </c>
    </row>
    <row r="2956" spans="1:3" x14ac:dyDescent="0.25">
      <c r="A2956">
        <f t="shared" si="46"/>
        <v>8</v>
      </c>
      <c r="B2956" s="120" t="s">
        <v>2735</v>
      </c>
      <c r="C2956" s="121" t="s">
        <v>2736</v>
      </c>
    </row>
    <row r="2957" spans="1:3" hidden="1" x14ac:dyDescent="0.25">
      <c r="A2957">
        <f t="shared" si="46"/>
        <v>5</v>
      </c>
      <c r="B2957" s="129" t="s">
        <v>5416</v>
      </c>
      <c r="C2957" s="131" t="s">
        <v>5417</v>
      </c>
    </row>
    <row r="2958" spans="1:3" hidden="1" x14ac:dyDescent="0.25">
      <c r="A2958">
        <f t="shared" si="46"/>
        <v>7</v>
      </c>
      <c r="B2958" s="120" t="s">
        <v>5418</v>
      </c>
      <c r="C2958" s="132" t="s">
        <v>5417</v>
      </c>
    </row>
    <row r="2959" spans="1:3" x14ac:dyDescent="0.25">
      <c r="A2959">
        <f t="shared" si="46"/>
        <v>8</v>
      </c>
      <c r="B2959" s="120" t="s">
        <v>2737</v>
      </c>
      <c r="C2959" s="121" t="s">
        <v>2738</v>
      </c>
    </row>
    <row r="2960" spans="1:3" x14ac:dyDescent="0.25">
      <c r="A2960">
        <f t="shared" si="46"/>
        <v>8</v>
      </c>
      <c r="B2960" s="120" t="s">
        <v>2739</v>
      </c>
      <c r="C2960" s="121" t="s">
        <v>2740</v>
      </c>
    </row>
    <row r="2961" spans="1:3" x14ac:dyDescent="0.25">
      <c r="A2961">
        <f t="shared" si="46"/>
        <v>8</v>
      </c>
      <c r="B2961" s="120" t="s">
        <v>2741</v>
      </c>
      <c r="C2961" s="121" t="s">
        <v>2742</v>
      </c>
    </row>
    <row r="2962" spans="1:3" hidden="1" x14ac:dyDescent="0.25">
      <c r="A2962">
        <f t="shared" si="46"/>
        <v>5</v>
      </c>
      <c r="B2962" s="129" t="s">
        <v>5419</v>
      </c>
      <c r="C2962" s="131" t="s">
        <v>5420</v>
      </c>
    </row>
    <row r="2963" spans="1:3" hidden="1" x14ac:dyDescent="0.25">
      <c r="A2963">
        <f t="shared" si="46"/>
        <v>7</v>
      </c>
      <c r="B2963" s="120" t="s">
        <v>5421</v>
      </c>
      <c r="C2963" s="132" t="s">
        <v>2744</v>
      </c>
    </row>
    <row r="2964" spans="1:3" x14ac:dyDescent="0.25">
      <c r="A2964">
        <f t="shared" si="46"/>
        <v>8</v>
      </c>
      <c r="B2964" s="120" t="s">
        <v>2743</v>
      </c>
      <c r="C2964" s="121" t="s">
        <v>2744</v>
      </c>
    </row>
    <row r="2965" spans="1:3" ht="30" hidden="1" x14ac:dyDescent="0.25">
      <c r="A2965">
        <f t="shared" si="46"/>
        <v>2</v>
      </c>
      <c r="B2965" s="127" t="s">
        <v>5422</v>
      </c>
      <c r="C2965" s="128" t="s">
        <v>5423</v>
      </c>
    </row>
    <row r="2966" spans="1:3" hidden="1" x14ac:dyDescent="0.25">
      <c r="A2966">
        <f t="shared" si="46"/>
        <v>4</v>
      </c>
      <c r="B2966" s="129" t="s">
        <v>5424</v>
      </c>
      <c r="C2966" s="130" t="s">
        <v>5423</v>
      </c>
    </row>
    <row r="2967" spans="1:3" hidden="1" x14ac:dyDescent="0.25">
      <c r="A2967">
        <f t="shared" si="46"/>
        <v>5</v>
      </c>
      <c r="B2967" s="129" t="s">
        <v>5425</v>
      </c>
      <c r="C2967" s="131" t="s">
        <v>2746</v>
      </c>
    </row>
    <row r="2968" spans="1:3" hidden="1" x14ac:dyDescent="0.25">
      <c r="A2968">
        <f t="shared" si="46"/>
        <v>7</v>
      </c>
      <c r="B2968" s="120" t="s">
        <v>5426</v>
      </c>
      <c r="C2968" s="132" t="s">
        <v>2746</v>
      </c>
    </row>
    <row r="2969" spans="1:3" x14ac:dyDescent="0.25">
      <c r="A2969">
        <f t="shared" si="46"/>
        <v>8</v>
      </c>
      <c r="B2969" s="120" t="s">
        <v>2745</v>
      </c>
      <c r="C2969" s="121" t="s">
        <v>2746</v>
      </c>
    </row>
    <row r="2970" spans="1:3" hidden="1" x14ac:dyDescent="0.25">
      <c r="A2970">
        <f t="shared" si="46"/>
        <v>5</v>
      </c>
      <c r="B2970" s="129" t="s">
        <v>5427</v>
      </c>
      <c r="C2970" s="131" t="s">
        <v>2748</v>
      </c>
    </row>
    <row r="2971" spans="1:3" hidden="1" x14ac:dyDescent="0.25">
      <c r="A2971">
        <f t="shared" si="46"/>
        <v>7</v>
      </c>
      <c r="B2971" s="120" t="s">
        <v>5428</v>
      </c>
      <c r="C2971" s="132" t="s">
        <v>2748</v>
      </c>
    </row>
    <row r="2972" spans="1:3" x14ac:dyDescent="0.25">
      <c r="A2972">
        <f t="shared" si="46"/>
        <v>8</v>
      </c>
      <c r="B2972" s="120" t="s">
        <v>2747</v>
      </c>
      <c r="C2972" s="121" t="s">
        <v>2748</v>
      </c>
    </row>
    <row r="2973" spans="1:3" hidden="1" x14ac:dyDescent="0.25">
      <c r="A2973">
        <f t="shared" si="46"/>
        <v>5</v>
      </c>
      <c r="B2973" s="129" t="s">
        <v>5429</v>
      </c>
      <c r="C2973" s="131" t="s">
        <v>2750</v>
      </c>
    </row>
    <row r="2974" spans="1:3" hidden="1" x14ac:dyDescent="0.25">
      <c r="A2974">
        <f t="shared" si="46"/>
        <v>7</v>
      </c>
      <c r="B2974" s="120" t="s">
        <v>5430</v>
      </c>
      <c r="C2974" s="132" t="s">
        <v>2750</v>
      </c>
    </row>
    <row r="2975" spans="1:3" x14ac:dyDescent="0.25">
      <c r="A2975">
        <f t="shared" si="46"/>
        <v>8</v>
      </c>
      <c r="B2975" s="120" t="s">
        <v>2749</v>
      </c>
      <c r="C2975" s="121" t="s">
        <v>2750</v>
      </c>
    </row>
    <row r="2976" spans="1:3" hidden="1" x14ac:dyDescent="0.25">
      <c r="A2976">
        <f t="shared" si="46"/>
        <v>5</v>
      </c>
      <c r="B2976" s="129" t="s">
        <v>5431</v>
      </c>
      <c r="C2976" s="131" t="s">
        <v>2752</v>
      </c>
    </row>
    <row r="2977" spans="1:3" hidden="1" x14ac:dyDescent="0.25">
      <c r="A2977">
        <f t="shared" si="46"/>
        <v>7</v>
      </c>
      <c r="B2977" s="120" t="s">
        <v>5432</v>
      </c>
      <c r="C2977" s="132" t="s">
        <v>2752</v>
      </c>
    </row>
    <row r="2978" spans="1:3" x14ac:dyDescent="0.25">
      <c r="A2978">
        <f t="shared" si="46"/>
        <v>8</v>
      </c>
      <c r="B2978" s="120" t="s">
        <v>2751</v>
      </c>
      <c r="C2978" s="121" t="s">
        <v>2752</v>
      </c>
    </row>
    <row r="2979" spans="1:3" ht="30" hidden="1" x14ac:dyDescent="0.25">
      <c r="A2979">
        <f t="shared" si="46"/>
        <v>2</v>
      </c>
      <c r="B2979" s="127" t="s">
        <v>5433</v>
      </c>
      <c r="C2979" s="128" t="s">
        <v>5434</v>
      </c>
    </row>
    <row r="2980" spans="1:3" hidden="1" x14ac:dyDescent="0.25">
      <c r="A2980">
        <f t="shared" si="46"/>
        <v>4</v>
      </c>
      <c r="B2980" s="129" t="s">
        <v>5435</v>
      </c>
      <c r="C2980" s="130" t="s">
        <v>5434</v>
      </c>
    </row>
    <row r="2981" spans="1:3" hidden="1" x14ac:dyDescent="0.25">
      <c r="A2981">
        <f t="shared" si="46"/>
        <v>5</v>
      </c>
      <c r="B2981" s="129" t="s">
        <v>5436</v>
      </c>
      <c r="C2981" s="131" t="s">
        <v>5437</v>
      </c>
    </row>
    <row r="2982" spans="1:3" hidden="1" x14ac:dyDescent="0.25">
      <c r="A2982">
        <f t="shared" si="46"/>
        <v>7</v>
      </c>
      <c r="B2982" s="120" t="s">
        <v>5438</v>
      </c>
      <c r="C2982" s="132" t="s">
        <v>5437</v>
      </c>
    </row>
    <row r="2983" spans="1:3" x14ac:dyDescent="0.25">
      <c r="A2983">
        <f t="shared" si="46"/>
        <v>8</v>
      </c>
      <c r="B2983" s="120" t="s">
        <v>2753</v>
      </c>
      <c r="C2983" s="121" t="s">
        <v>2754</v>
      </c>
    </row>
    <row r="2984" spans="1:3" ht="30" x14ac:dyDescent="0.25">
      <c r="A2984">
        <f t="shared" si="46"/>
        <v>8</v>
      </c>
      <c r="B2984" s="120" t="s">
        <v>2755</v>
      </c>
      <c r="C2984" s="121" t="s">
        <v>2756</v>
      </c>
    </row>
    <row r="2985" spans="1:3" x14ac:dyDescent="0.25">
      <c r="A2985">
        <f t="shared" si="46"/>
        <v>8</v>
      </c>
      <c r="B2985" s="120" t="s">
        <v>2757</v>
      </c>
      <c r="C2985" s="121" t="s">
        <v>2758</v>
      </c>
    </row>
    <row r="2986" spans="1:3" hidden="1" x14ac:dyDescent="0.25">
      <c r="A2986">
        <f t="shared" si="46"/>
        <v>2</v>
      </c>
      <c r="B2986" s="127" t="s">
        <v>5439</v>
      </c>
      <c r="C2986" s="128" t="s">
        <v>5440</v>
      </c>
    </row>
    <row r="2987" spans="1:3" hidden="1" x14ac:dyDescent="0.25">
      <c r="A2987">
        <f t="shared" si="46"/>
        <v>4</v>
      </c>
      <c r="B2987" s="129" t="s">
        <v>5441</v>
      </c>
      <c r="C2987" s="130" t="s">
        <v>5442</v>
      </c>
    </row>
    <row r="2988" spans="1:3" hidden="1" x14ac:dyDescent="0.25">
      <c r="A2988">
        <f t="shared" si="46"/>
        <v>5</v>
      </c>
      <c r="B2988" s="129" t="s">
        <v>5443</v>
      </c>
      <c r="C2988" s="131" t="s">
        <v>5444</v>
      </c>
    </row>
    <row r="2989" spans="1:3" hidden="1" x14ac:dyDescent="0.25">
      <c r="A2989">
        <f t="shared" si="46"/>
        <v>7</v>
      </c>
      <c r="B2989" s="120" t="s">
        <v>5445</v>
      </c>
      <c r="C2989" s="132" t="s">
        <v>2760</v>
      </c>
    </row>
    <row r="2990" spans="1:3" x14ac:dyDescent="0.25">
      <c r="A2990">
        <f t="shared" si="46"/>
        <v>8</v>
      </c>
      <c r="B2990" s="120" t="s">
        <v>2759</v>
      </c>
      <c r="C2990" s="121" t="s">
        <v>2760</v>
      </c>
    </row>
    <row r="2991" spans="1:3" hidden="1" x14ac:dyDescent="0.25">
      <c r="A2991">
        <f t="shared" si="46"/>
        <v>7</v>
      </c>
      <c r="B2991" s="120" t="s">
        <v>5446</v>
      </c>
      <c r="C2991" s="132" t="s">
        <v>2762</v>
      </c>
    </row>
    <row r="2992" spans="1:3" x14ac:dyDescent="0.25">
      <c r="A2992">
        <f t="shared" si="46"/>
        <v>8</v>
      </c>
      <c r="B2992" s="120" t="s">
        <v>2761</v>
      </c>
      <c r="C2992" s="121" t="s">
        <v>2762</v>
      </c>
    </row>
    <row r="2993" spans="1:3" hidden="1" x14ac:dyDescent="0.25">
      <c r="A2993">
        <f t="shared" si="46"/>
        <v>7</v>
      </c>
      <c r="B2993" s="120" t="s">
        <v>5447</v>
      </c>
      <c r="C2993" s="132" t="s">
        <v>2764</v>
      </c>
    </row>
    <row r="2994" spans="1:3" x14ac:dyDescent="0.25">
      <c r="A2994">
        <f t="shared" si="46"/>
        <v>8</v>
      </c>
      <c r="B2994" s="120" t="s">
        <v>2763</v>
      </c>
      <c r="C2994" s="121" t="s">
        <v>2764</v>
      </c>
    </row>
    <row r="2995" spans="1:3" hidden="1" x14ac:dyDescent="0.25">
      <c r="A2995">
        <f t="shared" si="46"/>
        <v>7</v>
      </c>
      <c r="B2995" s="120" t="s">
        <v>5448</v>
      </c>
      <c r="C2995" s="132" t="s">
        <v>2766</v>
      </c>
    </row>
    <row r="2996" spans="1:3" x14ac:dyDescent="0.25">
      <c r="A2996">
        <f t="shared" si="46"/>
        <v>8</v>
      </c>
      <c r="B2996" s="120" t="s">
        <v>2765</v>
      </c>
      <c r="C2996" s="121" t="s">
        <v>2766</v>
      </c>
    </row>
    <row r="2997" spans="1:3" hidden="1" x14ac:dyDescent="0.25">
      <c r="A2997">
        <f t="shared" si="46"/>
        <v>5</v>
      </c>
      <c r="B2997" s="129" t="s">
        <v>5449</v>
      </c>
      <c r="C2997" s="131" t="s">
        <v>2768</v>
      </c>
    </row>
    <row r="2998" spans="1:3" hidden="1" x14ac:dyDescent="0.25">
      <c r="A2998">
        <f t="shared" si="46"/>
        <v>7</v>
      </c>
      <c r="B2998" s="120" t="s">
        <v>5450</v>
      </c>
      <c r="C2998" s="132" t="s">
        <v>2768</v>
      </c>
    </row>
    <row r="2999" spans="1:3" x14ac:dyDescent="0.25">
      <c r="A2999">
        <f t="shared" si="46"/>
        <v>8</v>
      </c>
      <c r="B2999" s="120" t="s">
        <v>2767</v>
      </c>
      <c r="C2999" s="121" t="s">
        <v>2768</v>
      </c>
    </row>
    <row r="3000" spans="1:3" hidden="1" x14ac:dyDescent="0.25">
      <c r="A3000">
        <f t="shared" si="46"/>
        <v>5</v>
      </c>
      <c r="B3000" s="129" t="s">
        <v>5451</v>
      </c>
      <c r="C3000" s="131" t="s">
        <v>5452</v>
      </c>
    </row>
    <row r="3001" spans="1:3" hidden="1" x14ac:dyDescent="0.25">
      <c r="A3001">
        <f t="shared" si="46"/>
        <v>7</v>
      </c>
      <c r="B3001" s="120" t="s">
        <v>5453</v>
      </c>
      <c r="C3001" s="132" t="s">
        <v>2770</v>
      </c>
    </row>
    <row r="3002" spans="1:3" x14ac:dyDescent="0.25">
      <c r="A3002">
        <f t="shared" si="46"/>
        <v>8</v>
      </c>
      <c r="B3002" s="120" t="s">
        <v>2769</v>
      </c>
      <c r="C3002" s="121" t="s">
        <v>2770</v>
      </c>
    </row>
    <row r="3003" spans="1:3" hidden="1" x14ac:dyDescent="0.25">
      <c r="A3003">
        <f t="shared" si="46"/>
        <v>5</v>
      </c>
      <c r="B3003" s="129" t="s">
        <v>5454</v>
      </c>
      <c r="C3003" s="131" t="s">
        <v>5455</v>
      </c>
    </row>
    <row r="3004" spans="1:3" hidden="1" x14ac:dyDescent="0.25">
      <c r="A3004">
        <f t="shared" si="46"/>
        <v>7</v>
      </c>
      <c r="B3004" s="120" t="s">
        <v>5456</v>
      </c>
      <c r="C3004" s="132" t="s">
        <v>2772</v>
      </c>
    </row>
    <row r="3005" spans="1:3" x14ac:dyDescent="0.25">
      <c r="A3005">
        <f t="shared" si="46"/>
        <v>8</v>
      </c>
      <c r="B3005" s="120" t="s">
        <v>2771</v>
      </c>
      <c r="C3005" s="121" t="s">
        <v>2772</v>
      </c>
    </row>
    <row r="3006" spans="1:3" hidden="1" x14ac:dyDescent="0.25">
      <c r="A3006">
        <f t="shared" si="46"/>
        <v>7</v>
      </c>
      <c r="B3006" s="120" t="s">
        <v>5457</v>
      </c>
      <c r="C3006" s="132" t="s">
        <v>5458</v>
      </c>
    </row>
    <row r="3007" spans="1:3" x14ac:dyDescent="0.25">
      <c r="A3007">
        <f t="shared" si="46"/>
        <v>8</v>
      </c>
      <c r="B3007" s="120" t="s">
        <v>2773</v>
      </c>
      <c r="C3007" s="121" t="s">
        <v>2774</v>
      </c>
    </row>
    <row r="3008" spans="1:3" x14ac:dyDescent="0.25">
      <c r="A3008">
        <f t="shared" si="46"/>
        <v>8</v>
      </c>
      <c r="B3008" s="120" t="s">
        <v>2775</v>
      </c>
      <c r="C3008" s="121" t="s">
        <v>2776</v>
      </c>
    </row>
    <row r="3009" spans="1:3" x14ac:dyDescent="0.25">
      <c r="A3009">
        <f t="shared" si="46"/>
        <v>8</v>
      </c>
      <c r="B3009" s="120" t="s">
        <v>2777</v>
      </c>
      <c r="C3009" s="121" t="s">
        <v>2778</v>
      </c>
    </row>
    <row r="3010" spans="1:3" hidden="1" x14ac:dyDescent="0.25">
      <c r="A3010">
        <f t="shared" ref="A3010:A3073" si="47">LEN(B3010)</f>
        <v>4</v>
      </c>
      <c r="B3010" s="129" t="s">
        <v>5459</v>
      </c>
      <c r="C3010" s="130" t="s">
        <v>5460</v>
      </c>
    </row>
    <row r="3011" spans="1:3" hidden="1" x14ac:dyDescent="0.25">
      <c r="A3011">
        <f t="shared" si="47"/>
        <v>5</v>
      </c>
      <c r="B3011" s="129" t="s">
        <v>5461</v>
      </c>
      <c r="C3011" s="131" t="s">
        <v>2780</v>
      </c>
    </row>
    <row r="3012" spans="1:3" hidden="1" x14ac:dyDescent="0.25">
      <c r="A3012">
        <f t="shared" si="47"/>
        <v>7</v>
      </c>
      <c r="B3012" s="120" t="s">
        <v>5462</v>
      </c>
      <c r="C3012" s="132" t="s">
        <v>2780</v>
      </c>
    </row>
    <row r="3013" spans="1:3" x14ac:dyDescent="0.25">
      <c r="A3013">
        <f t="shared" si="47"/>
        <v>8</v>
      </c>
      <c r="B3013" s="120" t="s">
        <v>2779</v>
      </c>
      <c r="C3013" s="121" t="s">
        <v>2780</v>
      </c>
    </row>
    <row r="3014" spans="1:3" hidden="1" x14ac:dyDescent="0.25">
      <c r="A3014">
        <f t="shared" si="47"/>
        <v>5</v>
      </c>
      <c r="B3014" s="129" t="s">
        <v>5463</v>
      </c>
      <c r="C3014" s="131" t="s">
        <v>5464</v>
      </c>
    </row>
    <row r="3015" spans="1:3" hidden="1" x14ac:dyDescent="0.25">
      <c r="A3015">
        <f t="shared" si="47"/>
        <v>7</v>
      </c>
      <c r="B3015" s="120" t="s">
        <v>5465</v>
      </c>
      <c r="C3015" s="132" t="s">
        <v>2782</v>
      </c>
    </row>
    <row r="3016" spans="1:3" x14ac:dyDescent="0.25">
      <c r="A3016">
        <f t="shared" si="47"/>
        <v>8</v>
      </c>
      <c r="B3016" s="120" t="s">
        <v>2781</v>
      </c>
      <c r="C3016" s="121" t="s">
        <v>2782</v>
      </c>
    </row>
    <row r="3017" spans="1:3" hidden="1" x14ac:dyDescent="0.25">
      <c r="A3017">
        <f t="shared" si="47"/>
        <v>7</v>
      </c>
      <c r="B3017" s="120" t="s">
        <v>5466</v>
      </c>
      <c r="C3017" s="132" t="s">
        <v>2784</v>
      </c>
    </row>
    <row r="3018" spans="1:3" x14ac:dyDescent="0.25">
      <c r="A3018">
        <f t="shared" si="47"/>
        <v>8</v>
      </c>
      <c r="B3018" s="120" t="s">
        <v>2783</v>
      </c>
      <c r="C3018" s="121" t="s">
        <v>2784</v>
      </c>
    </row>
    <row r="3019" spans="1:3" hidden="1" x14ac:dyDescent="0.25">
      <c r="A3019">
        <f t="shared" si="47"/>
        <v>7</v>
      </c>
      <c r="B3019" s="120" t="s">
        <v>5467</v>
      </c>
      <c r="C3019" s="132" t="s">
        <v>2786</v>
      </c>
    </row>
    <row r="3020" spans="1:3" x14ac:dyDescent="0.25">
      <c r="A3020">
        <f t="shared" si="47"/>
        <v>8</v>
      </c>
      <c r="B3020" s="120" t="s">
        <v>2785</v>
      </c>
      <c r="C3020" s="121" t="s">
        <v>2786</v>
      </c>
    </row>
    <row r="3021" spans="1:3" hidden="1" x14ac:dyDescent="0.25">
      <c r="A3021">
        <f t="shared" si="47"/>
        <v>7</v>
      </c>
      <c r="B3021" s="120" t="s">
        <v>5468</v>
      </c>
      <c r="C3021" s="132" t="s">
        <v>2788</v>
      </c>
    </row>
    <row r="3022" spans="1:3" x14ac:dyDescent="0.25">
      <c r="A3022">
        <f t="shared" si="47"/>
        <v>8</v>
      </c>
      <c r="B3022" s="120" t="s">
        <v>2787</v>
      </c>
      <c r="C3022" s="121" t="s">
        <v>2788</v>
      </c>
    </row>
    <row r="3023" spans="1:3" ht="15.75" hidden="1" x14ac:dyDescent="0.25">
      <c r="A3023">
        <f t="shared" si="47"/>
        <v>1</v>
      </c>
      <c r="B3023" s="125" t="s">
        <v>5469</v>
      </c>
      <c r="C3023" s="126" t="s">
        <v>5470</v>
      </c>
    </row>
    <row r="3024" spans="1:3" hidden="1" x14ac:dyDescent="0.25">
      <c r="A3024">
        <f t="shared" si="47"/>
        <v>2</v>
      </c>
      <c r="B3024" s="127" t="s">
        <v>5471</v>
      </c>
      <c r="C3024" s="128" t="s">
        <v>5472</v>
      </c>
    </row>
    <row r="3025" spans="1:3" hidden="1" x14ac:dyDescent="0.25">
      <c r="A3025">
        <f t="shared" si="47"/>
        <v>4</v>
      </c>
      <c r="B3025" s="129" t="s">
        <v>5473</v>
      </c>
      <c r="C3025" s="130" t="s">
        <v>5474</v>
      </c>
    </row>
    <row r="3026" spans="1:3" hidden="1" x14ac:dyDescent="0.25">
      <c r="A3026">
        <f t="shared" si="47"/>
        <v>5</v>
      </c>
      <c r="B3026" s="129" t="s">
        <v>5475</v>
      </c>
      <c r="C3026" s="131" t="s">
        <v>5476</v>
      </c>
    </row>
    <row r="3027" spans="1:3" ht="42.75" hidden="1" x14ac:dyDescent="0.25">
      <c r="A3027">
        <f t="shared" si="47"/>
        <v>7</v>
      </c>
      <c r="B3027" s="120" t="s">
        <v>5477</v>
      </c>
      <c r="C3027" s="132" t="s">
        <v>2790</v>
      </c>
    </row>
    <row r="3028" spans="1:3" ht="30" x14ac:dyDescent="0.25">
      <c r="A3028">
        <f t="shared" si="47"/>
        <v>8</v>
      </c>
      <c r="B3028" s="120" t="s">
        <v>2789</v>
      </c>
      <c r="C3028" s="121" t="s">
        <v>2790</v>
      </c>
    </row>
    <row r="3029" spans="1:3" hidden="1" x14ac:dyDescent="0.25">
      <c r="A3029">
        <f t="shared" si="47"/>
        <v>5</v>
      </c>
      <c r="B3029" s="129" t="s">
        <v>5478</v>
      </c>
      <c r="C3029" s="131" t="s">
        <v>5479</v>
      </c>
    </row>
    <row r="3030" spans="1:3" hidden="1" x14ac:dyDescent="0.25">
      <c r="A3030">
        <f t="shared" si="47"/>
        <v>7</v>
      </c>
      <c r="B3030" s="120" t="s">
        <v>5480</v>
      </c>
      <c r="C3030" s="132" t="s">
        <v>2792</v>
      </c>
    </row>
    <row r="3031" spans="1:3" x14ac:dyDescent="0.25">
      <c r="A3031">
        <f t="shared" si="47"/>
        <v>8</v>
      </c>
      <c r="B3031" s="120" t="s">
        <v>2791</v>
      </c>
      <c r="C3031" s="121" t="s">
        <v>2792</v>
      </c>
    </row>
    <row r="3032" spans="1:3" hidden="1" x14ac:dyDescent="0.25">
      <c r="A3032">
        <f t="shared" si="47"/>
        <v>7</v>
      </c>
      <c r="B3032" s="120" t="s">
        <v>5481</v>
      </c>
      <c r="C3032" s="132" t="s">
        <v>2794</v>
      </c>
    </row>
    <row r="3033" spans="1:3" x14ac:dyDescent="0.25">
      <c r="A3033">
        <f t="shared" si="47"/>
        <v>8</v>
      </c>
      <c r="B3033" s="120" t="s">
        <v>2793</v>
      </c>
      <c r="C3033" s="121" t="s">
        <v>2794</v>
      </c>
    </row>
    <row r="3034" spans="1:3" hidden="1" x14ac:dyDescent="0.25">
      <c r="A3034">
        <f t="shared" si="47"/>
        <v>4</v>
      </c>
      <c r="B3034" s="129" t="s">
        <v>5482</v>
      </c>
      <c r="C3034" s="130" t="s">
        <v>5483</v>
      </c>
    </row>
    <row r="3035" spans="1:3" hidden="1" x14ac:dyDescent="0.25">
      <c r="A3035">
        <f t="shared" si="47"/>
        <v>5</v>
      </c>
      <c r="B3035" s="129" t="s">
        <v>5484</v>
      </c>
      <c r="C3035" s="131" t="s">
        <v>2796</v>
      </c>
    </row>
    <row r="3036" spans="1:3" hidden="1" x14ac:dyDescent="0.25">
      <c r="A3036">
        <f t="shared" si="47"/>
        <v>7</v>
      </c>
      <c r="B3036" s="120" t="s">
        <v>5485</v>
      </c>
      <c r="C3036" s="132" t="s">
        <v>2796</v>
      </c>
    </row>
    <row r="3037" spans="1:3" x14ac:dyDescent="0.25">
      <c r="A3037">
        <f t="shared" si="47"/>
        <v>8</v>
      </c>
      <c r="B3037" s="120" t="s">
        <v>2795</v>
      </c>
      <c r="C3037" s="121" t="s">
        <v>2796</v>
      </c>
    </row>
    <row r="3038" spans="1:3" hidden="1" x14ac:dyDescent="0.25">
      <c r="A3038">
        <f t="shared" si="47"/>
        <v>4</v>
      </c>
      <c r="B3038" s="129" t="s">
        <v>5486</v>
      </c>
      <c r="C3038" s="130" t="s">
        <v>5487</v>
      </c>
    </row>
    <row r="3039" spans="1:3" hidden="1" x14ac:dyDescent="0.25">
      <c r="A3039">
        <f t="shared" si="47"/>
        <v>5</v>
      </c>
      <c r="B3039" s="129" t="s">
        <v>5488</v>
      </c>
      <c r="C3039" s="131" t="s">
        <v>2798</v>
      </c>
    </row>
    <row r="3040" spans="1:3" hidden="1" x14ac:dyDescent="0.25">
      <c r="A3040">
        <f t="shared" si="47"/>
        <v>7</v>
      </c>
      <c r="B3040" s="120" t="s">
        <v>5489</v>
      </c>
      <c r="C3040" s="132" t="s">
        <v>2798</v>
      </c>
    </row>
    <row r="3041" spans="1:3" x14ac:dyDescent="0.25">
      <c r="A3041">
        <f t="shared" si="47"/>
        <v>8</v>
      </c>
      <c r="B3041" s="120" t="s">
        <v>2797</v>
      </c>
      <c r="C3041" s="121" t="s">
        <v>2798</v>
      </c>
    </row>
    <row r="3042" spans="1:3" hidden="1" x14ac:dyDescent="0.25">
      <c r="A3042">
        <f t="shared" si="47"/>
        <v>5</v>
      </c>
      <c r="B3042" s="129" t="s">
        <v>5490</v>
      </c>
      <c r="C3042" s="131" t="s">
        <v>2800</v>
      </c>
    </row>
    <row r="3043" spans="1:3" hidden="1" x14ac:dyDescent="0.25">
      <c r="A3043">
        <f t="shared" si="47"/>
        <v>7</v>
      </c>
      <c r="B3043" s="120" t="s">
        <v>5491</v>
      </c>
      <c r="C3043" s="132" t="s">
        <v>2800</v>
      </c>
    </row>
    <row r="3044" spans="1:3" x14ac:dyDescent="0.25">
      <c r="A3044">
        <f t="shared" si="47"/>
        <v>8</v>
      </c>
      <c r="B3044" s="120" t="s">
        <v>2799</v>
      </c>
      <c r="C3044" s="121" t="s">
        <v>2800</v>
      </c>
    </row>
    <row r="3045" spans="1:3" hidden="1" x14ac:dyDescent="0.25">
      <c r="A3045">
        <f t="shared" si="47"/>
        <v>5</v>
      </c>
      <c r="B3045" s="129" t="s">
        <v>5492</v>
      </c>
      <c r="C3045" s="131" t="s">
        <v>2814</v>
      </c>
    </row>
    <row r="3046" spans="1:3" hidden="1" x14ac:dyDescent="0.25">
      <c r="A3046">
        <f t="shared" si="47"/>
        <v>7</v>
      </c>
      <c r="B3046" s="120" t="s">
        <v>5493</v>
      </c>
      <c r="C3046" s="132" t="s">
        <v>2802</v>
      </c>
    </row>
    <row r="3047" spans="1:3" x14ac:dyDescent="0.25">
      <c r="A3047">
        <f t="shared" si="47"/>
        <v>8</v>
      </c>
      <c r="B3047" s="120" t="s">
        <v>2801</v>
      </c>
      <c r="C3047" s="121" t="s">
        <v>2802</v>
      </c>
    </row>
    <row r="3048" spans="1:3" ht="28.5" hidden="1" x14ac:dyDescent="0.25">
      <c r="A3048">
        <f t="shared" si="47"/>
        <v>7</v>
      </c>
      <c r="B3048" s="120" t="s">
        <v>5494</v>
      </c>
      <c r="C3048" s="132" t="s">
        <v>2804</v>
      </c>
    </row>
    <row r="3049" spans="1:3" ht="30" x14ac:dyDescent="0.25">
      <c r="A3049">
        <f t="shared" si="47"/>
        <v>8</v>
      </c>
      <c r="B3049" s="120" t="s">
        <v>2803</v>
      </c>
      <c r="C3049" s="121" t="s">
        <v>2804</v>
      </c>
    </row>
    <row r="3050" spans="1:3" hidden="1" x14ac:dyDescent="0.25">
      <c r="A3050">
        <f t="shared" si="47"/>
        <v>7</v>
      </c>
      <c r="B3050" s="120" t="s">
        <v>5495</v>
      </c>
      <c r="C3050" s="132" t="s">
        <v>2806</v>
      </c>
    </row>
    <row r="3051" spans="1:3" x14ac:dyDescent="0.25">
      <c r="A3051">
        <f t="shared" si="47"/>
        <v>8</v>
      </c>
      <c r="B3051" s="120" t="s">
        <v>2805</v>
      </c>
      <c r="C3051" s="121" t="s">
        <v>2806</v>
      </c>
    </row>
    <row r="3052" spans="1:3" hidden="1" x14ac:dyDescent="0.25">
      <c r="A3052">
        <f t="shared" si="47"/>
        <v>7</v>
      </c>
      <c r="B3052" s="120" t="s">
        <v>5496</v>
      </c>
      <c r="C3052" s="132" t="s">
        <v>2808</v>
      </c>
    </row>
    <row r="3053" spans="1:3" x14ac:dyDescent="0.25">
      <c r="A3053">
        <f t="shared" si="47"/>
        <v>8</v>
      </c>
      <c r="B3053" s="120" t="s">
        <v>2807</v>
      </c>
      <c r="C3053" s="121" t="s">
        <v>2808</v>
      </c>
    </row>
    <row r="3054" spans="1:3" hidden="1" x14ac:dyDescent="0.25">
      <c r="A3054">
        <f t="shared" si="47"/>
        <v>7</v>
      </c>
      <c r="B3054" s="120" t="s">
        <v>5497</v>
      </c>
      <c r="C3054" s="132" t="s">
        <v>2810</v>
      </c>
    </row>
    <row r="3055" spans="1:3" x14ac:dyDescent="0.25">
      <c r="A3055">
        <f t="shared" si="47"/>
        <v>8</v>
      </c>
      <c r="B3055" s="120" t="s">
        <v>2809</v>
      </c>
      <c r="C3055" s="121" t="s">
        <v>2810</v>
      </c>
    </row>
    <row r="3056" spans="1:3" ht="28.5" hidden="1" x14ac:dyDescent="0.25">
      <c r="A3056">
        <f t="shared" si="47"/>
        <v>7</v>
      </c>
      <c r="B3056" s="120" t="s">
        <v>5498</v>
      </c>
      <c r="C3056" s="132" t="s">
        <v>2812</v>
      </c>
    </row>
    <row r="3057" spans="1:3" x14ac:dyDescent="0.25">
      <c r="A3057">
        <f t="shared" si="47"/>
        <v>8</v>
      </c>
      <c r="B3057" s="120" t="s">
        <v>2811</v>
      </c>
      <c r="C3057" s="121" t="s">
        <v>2812</v>
      </c>
    </row>
    <row r="3058" spans="1:3" hidden="1" x14ac:dyDescent="0.25">
      <c r="A3058">
        <f t="shared" si="47"/>
        <v>7</v>
      </c>
      <c r="B3058" s="120" t="s">
        <v>5499</v>
      </c>
      <c r="C3058" s="132" t="s">
        <v>2814</v>
      </c>
    </row>
    <row r="3059" spans="1:3" x14ac:dyDescent="0.25">
      <c r="A3059">
        <f t="shared" si="47"/>
        <v>8</v>
      </c>
      <c r="B3059" s="120" t="s">
        <v>2813</v>
      </c>
      <c r="C3059" s="121" t="s">
        <v>2814</v>
      </c>
    </row>
    <row r="3060" spans="1:3" ht="30" hidden="1" x14ac:dyDescent="0.25">
      <c r="A3060">
        <f t="shared" si="47"/>
        <v>2</v>
      </c>
      <c r="B3060" s="127" t="s">
        <v>5500</v>
      </c>
      <c r="C3060" s="128" t="s">
        <v>5501</v>
      </c>
    </row>
    <row r="3061" spans="1:3" hidden="1" x14ac:dyDescent="0.25">
      <c r="A3061">
        <f t="shared" si="47"/>
        <v>4</v>
      </c>
      <c r="B3061" s="129" t="s">
        <v>5502</v>
      </c>
      <c r="C3061" s="130" t="s">
        <v>5503</v>
      </c>
    </row>
    <row r="3062" spans="1:3" hidden="1" x14ac:dyDescent="0.25">
      <c r="A3062">
        <f t="shared" si="47"/>
        <v>5</v>
      </c>
      <c r="B3062" s="129" t="s">
        <v>5504</v>
      </c>
      <c r="C3062" s="131" t="s">
        <v>5505</v>
      </c>
    </row>
    <row r="3063" spans="1:3" hidden="1" x14ac:dyDescent="0.25">
      <c r="A3063">
        <f t="shared" si="47"/>
        <v>7</v>
      </c>
      <c r="B3063" s="120" t="s">
        <v>5506</v>
      </c>
      <c r="C3063" s="132" t="s">
        <v>2816</v>
      </c>
    </row>
    <row r="3064" spans="1:3" x14ac:dyDescent="0.25">
      <c r="A3064">
        <f t="shared" si="47"/>
        <v>8</v>
      </c>
      <c r="B3064" s="120" t="s">
        <v>2815</v>
      </c>
      <c r="C3064" s="121" t="s">
        <v>2816</v>
      </c>
    </row>
    <row r="3065" spans="1:3" hidden="1" x14ac:dyDescent="0.25">
      <c r="A3065">
        <f t="shared" si="47"/>
        <v>5</v>
      </c>
      <c r="B3065" s="129" t="s">
        <v>5507</v>
      </c>
      <c r="C3065" s="131" t="s">
        <v>5508</v>
      </c>
    </row>
    <row r="3066" spans="1:3" hidden="1" x14ac:dyDescent="0.25">
      <c r="A3066">
        <f t="shared" si="47"/>
        <v>7</v>
      </c>
      <c r="B3066" s="120" t="s">
        <v>5509</v>
      </c>
      <c r="C3066" s="132" t="s">
        <v>5510</v>
      </c>
    </row>
    <row r="3067" spans="1:3" x14ac:dyDescent="0.25">
      <c r="A3067">
        <f t="shared" si="47"/>
        <v>8</v>
      </c>
      <c r="B3067" s="120" t="s">
        <v>2817</v>
      </c>
      <c r="C3067" s="121" t="s">
        <v>2818</v>
      </c>
    </row>
    <row r="3068" spans="1:3" x14ac:dyDescent="0.25">
      <c r="A3068">
        <f t="shared" si="47"/>
        <v>8</v>
      </c>
      <c r="B3068" s="120" t="s">
        <v>2819</v>
      </c>
      <c r="C3068" s="121" t="s">
        <v>2820</v>
      </c>
    </row>
    <row r="3069" spans="1:3" hidden="1" x14ac:dyDescent="0.25">
      <c r="A3069">
        <f t="shared" si="47"/>
        <v>4</v>
      </c>
      <c r="B3069" s="129" t="s">
        <v>5511</v>
      </c>
      <c r="C3069" s="130" t="s">
        <v>5512</v>
      </c>
    </row>
    <row r="3070" spans="1:3" hidden="1" x14ac:dyDescent="0.25">
      <c r="A3070">
        <f t="shared" si="47"/>
        <v>5</v>
      </c>
      <c r="B3070" s="129" t="s">
        <v>5513</v>
      </c>
      <c r="C3070" s="131" t="s">
        <v>2822</v>
      </c>
    </row>
    <row r="3071" spans="1:3" hidden="1" x14ac:dyDescent="0.25">
      <c r="A3071">
        <f t="shared" si="47"/>
        <v>7</v>
      </c>
      <c r="B3071" s="120" t="s">
        <v>5514</v>
      </c>
      <c r="C3071" s="132" t="s">
        <v>2822</v>
      </c>
    </row>
    <row r="3072" spans="1:3" x14ac:dyDescent="0.25">
      <c r="A3072">
        <f t="shared" si="47"/>
        <v>8</v>
      </c>
      <c r="B3072" s="120" t="s">
        <v>2821</v>
      </c>
      <c r="C3072" s="121" t="s">
        <v>2822</v>
      </c>
    </row>
    <row r="3073" spans="1:3" hidden="1" x14ac:dyDescent="0.25">
      <c r="A3073">
        <f t="shared" si="47"/>
        <v>5</v>
      </c>
      <c r="B3073" s="129" t="s">
        <v>5515</v>
      </c>
      <c r="C3073" s="131" t="s">
        <v>5516</v>
      </c>
    </row>
    <row r="3074" spans="1:3" hidden="1" x14ac:dyDescent="0.25">
      <c r="A3074">
        <f t="shared" ref="A3074:A3137" si="48">LEN(B3074)</f>
        <v>7</v>
      </c>
      <c r="B3074" s="120" t="s">
        <v>5517</v>
      </c>
      <c r="C3074" s="132" t="s">
        <v>5516</v>
      </c>
    </row>
    <row r="3075" spans="1:3" x14ac:dyDescent="0.25">
      <c r="A3075">
        <f t="shared" si="48"/>
        <v>8</v>
      </c>
      <c r="B3075" s="120" t="s">
        <v>2823</v>
      </c>
      <c r="C3075" s="121" t="s">
        <v>2824</v>
      </c>
    </row>
    <row r="3076" spans="1:3" x14ac:dyDescent="0.25">
      <c r="A3076">
        <f t="shared" si="48"/>
        <v>8</v>
      </c>
      <c r="B3076" s="120" t="s">
        <v>2825</v>
      </c>
      <c r="C3076" s="121" t="s">
        <v>2826</v>
      </c>
    </row>
    <row r="3077" spans="1:3" hidden="1" x14ac:dyDescent="0.25">
      <c r="A3077">
        <f t="shared" si="48"/>
        <v>5</v>
      </c>
      <c r="B3077" s="129" t="s">
        <v>5518</v>
      </c>
      <c r="C3077" s="131" t="s">
        <v>5519</v>
      </c>
    </row>
    <row r="3078" spans="1:3" ht="28.5" hidden="1" x14ac:dyDescent="0.25">
      <c r="A3078">
        <f t="shared" si="48"/>
        <v>7</v>
      </c>
      <c r="B3078" s="120" t="s">
        <v>5520</v>
      </c>
      <c r="C3078" s="132" t="s">
        <v>2828</v>
      </c>
    </row>
    <row r="3079" spans="1:3" x14ac:dyDescent="0.25">
      <c r="A3079">
        <f t="shared" si="48"/>
        <v>8</v>
      </c>
      <c r="B3079" s="120" t="s">
        <v>2827</v>
      </c>
      <c r="C3079" s="121" t="s">
        <v>2828</v>
      </c>
    </row>
    <row r="3080" spans="1:3" hidden="1" x14ac:dyDescent="0.25">
      <c r="A3080">
        <f t="shared" si="48"/>
        <v>5</v>
      </c>
      <c r="B3080" s="129" t="s">
        <v>5521</v>
      </c>
      <c r="C3080" s="131" t="s">
        <v>5522</v>
      </c>
    </row>
    <row r="3081" spans="1:3" hidden="1" x14ac:dyDescent="0.25">
      <c r="A3081">
        <f t="shared" si="48"/>
        <v>7</v>
      </c>
      <c r="B3081" s="120" t="s">
        <v>5523</v>
      </c>
      <c r="C3081" s="132" t="s">
        <v>5522</v>
      </c>
    </row>
    <row r="3082" spans="1:3" x14ac:dyDescent="0.25">
      <c r="A3082">
        <f t="shared" si="48"/>
        <v>8</v>
      </c>
      <c r="B3082" s="120" t="s">
        <v>2829</v>
      </c>
      <c r="C3082" s="121" t="s">
        <v>2830</v>
      </c>
    </row>
    <row r="3083" spans="1:3" x14ac:dyDescent="0.25">
      <c r="A3083">
        <f t="shared" si="48"/>
        <v>8</v>
      </c>
      <c r="B3083" s="120" t="s">
        <v>2831</v>
      </c>
      <c r="C3083" s="121" t="s">
        <v>2832</v>
      </c>
    </row>
    <row r="3084" spans="1:3" hidden="1" x14ac:dyDescent="0.25">
      <c r="A3084">
        <f t="shared" si="48"/>
        <v>5</v>
      </c>
      <c r="B3084" s="129" t="s">
        <v>5524</v>
      </c>
      <c r="C3084" s="131" t="s">
        <v>2834</v>
      </c>
    </row>
    <row r="3085" spans="1:3" hidden="1" x14ac:dyDescent="0.25">
      <c r="A3085">
        <f t="shared" si="48"/>
        <v>7</v>
      </c>
      <c r="B3085" s="120" t="s">
        <v>5525</v>
      </c>
      <c r="C3085" s="132" t="s">
        <v>2834</v>
      </c>
    </row>
    <row r="3086" spans="1:3" x14ac:dyDescent="0.25">
      <c r="A3086">
        <f t="shared" si="48"/>
        <v>8</v>
      </c>
      <c r="B3086" s="120" t="s">
        <v>2833</v>
      </c>
      <c r="C3086" s="121" t="s">
        <v>2834</v>
      </c>
    </row>
    <row r="3087" spans="1:3" hidden="1" x14ac:dyDescent="0.25">
      <c r="A3087">
        <f t="shared" si="48"/>
        <v>5</v>
      </c>
      <c r="B3087" s="129" t="s">
        <v>5526</v>
      </c>
      <c r="C3087" s="131" t="s">
        <v>5527</v>
      </c>
    </row>
    <row r="3088" spans="1:3" hidden="1" x14ac:dyDescent="0.25">
      <c r="A3088">
        <f t="shared" si="48"/>
        <v>7</v>
      </c>
      <c r="B3088" s="120" t="s">
        <v>5528</v>
      </c>
      <c r="C3088" s="132" t="s">
        <v>5527</v>
      </c>
    </row>
    <row r="3089" spans="1:3" x14ac:dyDescent="0.25">
      <c r="A3089">
        <f t="shared" si="48"/>
        <v>8</v>
      </c>
      <c r="B3089" s="120" t="s">
        <v>2835</v>
      </c>
      <c r="C3089" s="121" t="s">
        <v>2836</v>
      </c>
    </row>
    <row r="3090" spans="1:3" ht="30" x14ac:dyDescent="0.25">
      <c r="A3090">
        <f t="shared" si="48"/>
        <v>8</v>
      </c>
      <c r="B3090" s="120" t="s">
        <v>2837</v>
      </c>
      <c r="C3090" s="121" t="s">
        <v>2838</v>
      </c>
    </row>
    <row r="3091" spans="1:3" x14ac:dyDescent="0.25">
      <c r="A3091">
        <f t="shared" si="48"/>
        <v>8</v>
      </c>
      <c r="B3091" s="120" t="s">
        <v>2839</v>
      </c>
      <c r="C3091" s="121" t="s">
        <v>2840</v>
      </c>
    </row>
    <row r="3092" spans="1:3" ht="30" x14ac:dyDescent="0.25">
      <c r="A3092">
        <f t="shared" si="48"/>
        <v>8</v>
      </c>
      <c r="B3092" s="120" t="s">
        <v>2841</v>
      </c>
      <c r="C3092" s="121" t="s">
        <v>2842</v>
      </c>
    </row>
    <row r="3093" spans="1:3" x14ac:dyDescent="0.25">
      <c r="A3093">
        <f t="shared" si="48"/>
        <v>8</v>
      </c>
      <c r="B3093" s="120" t="s">
        <v>2843</v>
      </c>
      <c r="C3093" s="121" t="s">
        <v>2844</v>
      </c>
    </row>
    <row r="3094" spans="1:3" hidden="1" x14ac:dyDescent="0.25">
      <c r="A3094">
        <f t="shared" si="48"/>
        <v>2</v>
      </c>
      <c r="B3094" s="127" t="s">
        <v>5529</v>
      </c>
      <c r="C3094" s="128" t="s">
        <v>5530</v>
      </c>
    </row>
    <row r="3095" spans="1:3" hidden="1" x14ac:dyDescent="0.25">
      <c r="A3095">
        <f t="shared" si="48"/>
        <v>4</v>
      </c>
      <c r="B3095" s="129" t="s">
        <v>5531</v>
      </c>
      <c r="C3095" s="130" t="s">
        <v>5530</v>
      </c>
    </row>
    <row r="3096" spans="1:3" hidden="1" x14ac:dyDescent="0.25">
      <c r="A3096">
        <f t="shared" si="48"/>
        <v>5</v>
      </c>
      <c r="B3096" s="129" t="s">
        <v>5532</v>
      </c>
      <c r="C3096" s="131" t="s">
        <v>5533</v>
      </c>
    </row>
    <row r="3097" spans="1:3" hidden="1" x14ac:dyDescent="0.25">
      <c r="A3097">
        <f t="shared" si="48"/>
        <v>7</v>
      </c>
      <c r="B3097" s="120" t="s">
        <v>5534</v>
      </c>
      <c r="C3097" s="132" t="s">
        <v>2846</v>
      </c>
    </row>
    <row r="3098" spans="1:3" x14ac:dyDescent="0.25">
      <c r="A3098">
        <f t="shared" si="48"/>
        <v>8</v>
      </c>
      <c r="B3098" s="120" t="s">
        <v>2845</v>
      </c>
      <c r="C3098" s="121" t="s">
        <v>2846</v>
      </c>
    </row>
    <row r="3099" spans="1:3" hidden="1" x14ac:dyDescent="0.25">
      <c r="A3099">
        <f t="shared" si="48"/>
        <v>7</v>
      </c>
      <c r="B3099" s="120" t="s">
        <v>5535</v>
      </c>
      <c r="C3099" s="132" t="s">
        <v>2848</v>
      </c>
    </row>
    <row r="3100" spans="1:3" x14ac:dyDescent="0.25">
      <c r="A3100">
        <f t="shared" si="48"/>
        <v>8</v>
      </c>
      <c r="B3100" s="120" t="s">
        <v>2847</v>
      </c>
      <c r="C3100" s="121" t="s">
        <v>2848</v>
      </c>
    </row>
    <row r="3101" spans="1:3" hidden="1" x14ac:dyDescent="0.25">
      <c r="A3101">
        <f t="shared" si="48"/>
        <v>5</v>
      </c>
      <c r="B3101" s="129" t="s">
        <v>5536</v>
      </c>
      <c r="C3101" s="131" t="s">
        <v>5537</v>
      </c>
    </row>
    <row r="3102" spans="1:3" hidden="1" x14ac:dyDescent="0.25">
      <c r="A3102">
        <f t="shared" si="48"/>
        <v>7</v>
      </c>
      <c r="B3102" s="120" t="s">
        <v>5538</v>
      </c>
      <c r="C3102" s="132" t="s">
        <v>5539</v>
      </c>
    </row>
    <row r="3103" spans="1:3" x14ac:dyDescent="0.25">
      <c r="A3103">
        <f t="shared" si="48"/>
        <v>8</v>
      </c>
      <c r="B3103" s="120" t="s">
        <v>2849</v>
      </c>
      <c r="C3103" s="121" t="s">
        <v>2850</v>
      </c>
    </row>
    <row r="3104" spans="1:3" x14ac:dyDescent="0.25">
      <c r="A3104">
        <f t="shared" si="48"/>
        <v>8</v>
      </c>
      <c r="B3104" s="120" t="s">
        <v>2851</v>
      </c>
      <c r="C3104" s="121" t="s">
        <v>2852</v>
      </c>
    </row>
    <row r="3105" spans="1:3" x14ac:dyDescent="0.25">
      <c r="A3105">
        <f t="shared" si="48"/>
        <v>8</v>
      </c>
      <c r="B3105" s="120" t="s">
        <v>2853</v>
      </c>
      <c r="C3105" s="121" t="s">
        <v>2854</v>
      </c>
    </row>
    <row r="3106" spans="1:3" hidden="1" x14ac:dyDescent="0.25">
      <c r="A3106">
        <f t="shared" si="48"/>
        <v>5</v>
      </c>
      <c r="B3106" s="129" t="s">
        <v>5540</v>
      </c>
      <c r="C3106" s="131" t="s">
        <v>2856</v>
      </c>
    </row>
    <row r="3107" spans="1:3" hidden="1" x14ac:dyDescent="0.25">
      <c r="A3107">
        <f t="shared" si="48"/>
        <v>7</v>
      </c>
      <c r="B3107" s="120" t="s">
        <v>5541</v>
      </c>
      <c r="C3107" s="132" t="s">
        <v>2856</v>
      </c>
    </row>
    <row r="3108" spans="1:3" x14ac:dyDescent="0.25">
      <c r="A3108">
        <f t="shared" si="48"/>
        <v>8</v>
      </c>
      <c r="B3108" s="120" t="s">
        <v>2855</v>
      </c>
      <c r="C3108" s="121" t="s">
        <v>2856</v>
      </c>
    </row>
    <row r="3109" spans="1:3" hidden="1" x14ac:dyDescent="0.25">
      <c r="A3109">
        <f t="shared" si="48"/>
        <v>5</v>
      </c>
      <c r="B3109" s="129" t="s">
        <v>5542</v>
      </c>
      <c r="C3109" s="131" t="s">
        <v>5543</v>
      </c>
    </row>
    <row r="3110" spans="1:3" hidden="1" x14ac:dyDescent="0.25">
      <c r="A3110">
        <f t="shared" si="48"/>
        <v>7</v>
      </c>
      <c r="B3110" s="120" t="s">
        <v>5544</v>
      </c>
      <c r="C3110" s="132" t="s">
        <v>2858</v>
      </c>
    </row>
    <row r="3111" spans="1:3" x14ac:dyDescent="0.25">
      <c r="A3111">
        <f t="shared" si="48"/>
        <v>8</v>
      </c>
      <c r="B3111" s="120" t="s">
        <v>2857</v>
      </c>
      <c r="C3111" s="121" t="s">
        <v>2858</v>
      </c>
    </row>
    <row r="3112" spans="1:3" hidden="1" x14ac:dyDescent="0.25">
      <c r="A3112">
        <f t="shared" si="48"/>
        <v>7</v>
      </c>
      <c r="B3112" s="120" t="s">
        <v>5545</v>
      </c>
      <c r="C3112" s="132" t="s">
        <v>2860</v>
      </c>
    </row>
    <row r="3113" spans="1:3" x14ac:dyDescent="0.25">
      <c r="A3113">
        <f t="shared" si="48"/>
        <v>8</v>
      </c>
      <c r="B3113" s="120" t="s">
        <v>2859</v>
      </c>
      <c r="C3113" s="121" t="s">
        <v>2860</v>
      </c>
    </row>
    <row r="3114" spans="1:3" hidden="1" x14ac:dyDescent="0.25">
      <c r="A3114">
        <f t="shared" si="48"/>
        <v>5</v>
      </c>
      <c r="B3114" s="129" t="s">
        <v>5546</v>
      </c>
      <c r="C3114" s="131" t="s">
        <v>5547</v>
      </c>
    </row>
    <row r="3115" spans="1:3" hidden="1" x14ac:dyDescent="0.25">
      <c r="A3115">
        <f t="shared" si="48"/>
        <v>7</v>
      </c>
      <c r="B3115" s="120" t="s">
        <v>5548</v>
      </c>
      <c r="C3115" s="132" t="s">
        <v>5547</v>
      </c>
    </row>
    <row r="3116" spans="1:3" x14ac:dyDescent="0.25">
      <c r="A3116">
        <f t="shared" si="48"/>
        <v>8</v>
      </c>
      <c r="B3116" s="120" t="s">
        <v>2861</v>
      </c>
      <c r="C3116" s="121" t="s">
        <v>2862</v>
      </c>
    </row>
    <row r="3117" spans="1:3" x14ac:dyDescent="0.25">
      <c r="A3117">
        <f t="shared" si="48"/>
        <v>8</v>
      </c>
      <c r="B3117" s="120" t="s">
        <v>2863</v>
      </c>
      <c r="C3117" s="121" t="s">
        <v>2864</v>
      </c>
    </row>
    <row r="3118" spans="1:3" x14ac:dyDescent="0.25">
      <c r="A3118">
        <f t="shared" si="48"/>
        <v>8</v>
      </c>
      <c r="B3118" s="120" t="s">
        <v>2865</v>
      </c>
      <c r="C3118" s="121" t="s">
        <v>2866</v>
      </c>
    </row>
    <row r="3119" spans="1:3" x14ac:dyDescent="0.25">
      <c r="A3119">
        <f t="shared" si="48"/>
        <v>8</v>
      </c>
      <c r="B3119" s="120" t="s">
        <v>2867</v>
      </c>
      <c r="C3119" s="121" t="s">
        <v>2868</v>
      </c>
    </row>
    <row r="3120" spans="1:3" x14ac:dyDescent="0.25">
      <c r="A3120">
        <f t="shared" si="48"/>
        <v>8</v>
      </c>
      <c r="B3120" s="120" t="s">
        <v>2869</v>
      </c>
      <c r="C3120" s="121" t="s">
        <v>2870</v>
      </c>
    </row>
    <row r="3121" spans="1:3" x14ac:dyDescent="0.25">
      <c r="A3121">
        <f t="shared" si="48"/>
        <v>8</v>
      </c>
      <c r="B3121" s="120" t="s">
        <v>2871</v>
      </c>
      <c r="C3121" s="121" t="s">
        <v>2872</v>
      </c>
    </row>
    <row r="3122" spans="1:3" ht="63" hidden="1" x14ac:dyDescent="0.25">
      <c r="A3122">
        <f t="shared" si="48"/>
        <v>1</v>
      </c>
      <c r="B3122" s="125" t="s">
        <v>5549</v>
      </c>
      <c r="C3122" s="126" t="s">
        <v>5550</v>
      </c>
    </row>
    <row r="3123" spans="1:3" ht="30" hidden="1" x14ac:dyDescent="0.25">
      <c r="A3123">
        <f t="shared" si="48"/>
        <v>2</v>
      </c>
      <c r="B3123" s="127" t="s">
        <v>5551</v>
      </c>
      <c r="C3123" s="128" t="s">
        <v>5552</v>
      </c>
    </row>
    <row r="3124" spans="1:3" ht="24" hidden="1" x14ac:dyDescent="0.25">
      <c r="A3124">
        <f t="shared" si="48"/>
        <v>4</v>
      </c>
      <c r="B3124" s="129" t="s">
        <v>5553</v>
      </c>
      <c r="C3124" s="130" t="s">
        <v>5552</v>
      </c>
    </row>
    <row r="3125" spans="1:3" ht="25.5" hidden="1" x14ac:dyDescent="0.25">
      <c r="A3125">
        <f t="shared" si="48"/>
        <v>5</v>
      </c>
      <c r="B3125" s="129" t="s">
        <v>5554</v>
      </c>
      <c r="C3125" s="131" t="s">
        <v>2874</v>
      </c>
    </row>
    <row r="3126" spans="1:3" ht="28.5" hidden="1" x14ac:dyDescent="0.25">
      <c r="A3126">
        <f t="shared" si="48"/>
        <v>7</v>
      </c>
      <c r="B3126" s="120" t="s">
        <v>5555</v>
      </c>
      <c r="C3126" s="132" t="s">
        <v>2874</v>
      </c>
    </row>
    <row r="3127" spans="1:3" x14ac:dyDescent="0.25">
      <c r="A3127">
        <f t="shared" si="48"/>
        <v>8</v>
      </c>
      <c r="B3127" s="120" t="s">
        <v>2873</v>
      </c>
      <c r="C3127" s="121" t="s">
        <v>2874</v>
      </c>
    </row>
    <row r="3128" spans="1:3" ht="30" hidden="1" x14ac:dyDescent="0.25">
      <c r="A3128">
        <f t="shared" si="48"/>
        <v>2</v>
      </c>
      <c r="B3128" s="127" t="s">
        <v>5556</v>
      </c>
      <c r="C3128" s="128" t="s">
        <v>5557</v>
      </c>
    </row>
    <row r="3129" spans="1:3" ht="24" hidden="1" x14ac:dyDescent="0.25">
      <c r="A3129">
        <f t="shared" si="48"/>
        <v>4</v>
      </c>
      <c r="B3129" s="129" t="s">
        <v>5558</v>
      </c>
      <c r="C3129" s="130" t="s">
        <v>5559</v>
      </c>
    </row>
    <row r="3130" spans="1:3" ht="25.5" hidden="1" x14ac:dyDescent="0.25">
      <c r="A3130">
        <f t="shared" si="48"/>
        <v>5</v>
      </c>
      <c r="B3130" s="129" t="s">
        <v>5560</v>
      </c>
      <c r="C3130" s="131" t="s">
        <v>2876</v>
      </c>
    </row>
    <row r="3131" spans="1:3" ht="28.5" hidden="1" x14ac:dyDescent="0.25">
      <c r="A3131">
        <f t="shared" si="48"/>
        <v>7</v>
      </c>
      <c r="B3131" s="120" t="s">
        <v>5561</v>
      </c>
      <c r="C3131" s="132" t="s">
        <v>2876</v>
      </c>
    </row>
    <row r="3132" spans="1:3" x14ac:dyDescent="0.25">
      <c r="A3132">
        <f t="shared" si="48"/>
        <v>8</v>
      </c>
      <c r="B3132" s="120" t="s">
        <v>2875</v>
      </c>
      <c r="C3132" s="121" t="s">
        <v>2876</v>
      </c>
    </row>
    <row r="3133" spans="1:3" ht="24" hidden="1" x14ac:dyDescent="0.25">
      <c r="A3133">
        <f t="shared" si="48"/>
        <v>4</v>
      </c>
      <c r="B3133" s="129" t="s">
        <v>5562</v>
      </c>
      <c r="C3133" s="130" t="s">
        <v>5563</v>
      </c>
    </row>
    <row r="3134" spans="1:3" ht="25.5" hidden="1" x14ac:dyDescent="0.25">
      <c r="A3134">
        <f t="shared" si="48"/>
        <v>5</v>
      </c>
      <c r="B3134" s="129" t="s">
        <v>5564</v>
      </c>
      <c r="C3134" s="131" t="s">
        <v>2878</v>
      </c>
    </row>
    <row r="3135" spans="1:3" ht="28.5" hidden="1" x14ac:dyDescent="0.25">
      <c r="A3135">
        <f t="shared" si="48"/>
        <v>7</v>
      </c>
      <c r="B3135" s="120" t="s">
        <v>5565</v>
      </c>
      <c r="C3135" s="132" t="s">
        <v>2878</v>
      </c>
    </row>
    <row r="3136" spans="1:3" ht="30" x14ac:dyDescent="0.25">
      <c r="A3136">
        <f t="shared" si="48"/>
        <v>8</v>
      </c>
      <c r="B3136" s="120" t="s">
        <v>2877</v>
      </c>
      <c r="C3136" s="121" t="s">
        <v>2878</v>
      </c>
    </row>
    <row r="3137" spans="1:3" ht="15.75" hidden="1" x14ac:dyDescent="0.25">
      <c r="A3137">
        <f t="shared" si="48"/>
        <v>1</v>
      </c>
      <c r="B3137" s="125" t="s">
        <v>5566</v>
      </c>
      <c r="C3137" s="126" t="s">
        <v>5567</v>
      </c>
    </row>
    <row r="3138" spans="1:3" hidden="1" x14ac:dyDescent="0.25">
      <c r="A3138">
        <f t="shared" ref="A3138:A3142" si="49">LEN(B3138)</f>
        <v>2</v>
      </c>
      <c r="B3138" s="127" t="s">
        <v>5568</v>
      </c>
      <c r="C3138" s="128" t="s">
        <v>5567</v>
      </c>
    </row>
    <row r="3139" spans="1:3" hidden="1" x14ac:dyDescent="0.25">
      <c r="A3139">
        <f t="shared" si="49"/>
        <v>4</v>
      </c>
      <c r="B3139" s="129" t="s">
        <v>5569</v>
      </c>
      <c r="C3139" s="130" t="s">
        <v>5567</v>
      </c>
    </row>
    <row r="3140" spans="1:3" hidden="1" x14ac:dyDescent="0.25">
      <c r="A3140">
        <f t="shared" si="49"/>
        <v>5</v>
      </c>
      <c r="B3140" s="129" t="s">
        <v>5570</v>
      </c>
      <c r="C3140" s="131" t="s">
        <v>2880</v>
      </c>
    </row>
    <row r="3141" spans="1:3" hidden="1" x14ac:dyDescent="0.25">
      <c r="A3141">
        <f t="shared" si="49"/>
        <v>7</v>
      </c>
      <c r="B3141" s="120" t="s">
        <v>5571</v>
      </c>
      <c r="C3141" s="132" t="s">
        <v>2880</v>
      </c>
    </row>
    <row r="3142" spans="1:3" x14ac:dyDescent="0.25">
      <c r="A3142">
        <f t="shared" si="49"/>
        <v>8</v>
      </c>
      <c r="B3142" s="120" t="s">
        <v>2879</v>
      </c>
      <c r="C3142" s="121" t="s">
        <v>2880</v>
      </c>
    </row>
  </sheetData>
  <sheetProtection selectLockedCells="1" selectUnlockedCells="1"/>
  <autoFilter ref="A1:C3142">
    <filterColumn colId="0">
      <filters>
        <filter val="8"/>
      </filters>
    </filterColumn>
  </autoFilter>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27">
    <pageSetUpPr fitToPage="1"/>
  </sheetPr>
  <dimension ref="A1:O9"/>
  <sheetViews>
    <sheetView topLeftCell="E1" zoomScaleNormal="100" workbookViewId="0">
      <selection activeCell="J5" sqref="J5"/>
    </sheetView>
  </sheetViews>
  <sheetFormatPr defaultColWidth="11.5703125" defaultRowHeight="15" x14ac:dyDescent="0.25"/>
  <cols>
    <col min="1" max="1" width="11.7109375" customWidth="1"/>
    <col min="2" max="2" width="22.7109375" customWidth="1"/>
    <col min="3" max="3" width="11.7109375" customWidth="1"/>
    <col min="4" max="4" width="27.85546875" customWidth="1"/>
    <col min="5" max="5" width="11.7109375" customWidth="1"/>
    <col min="6" max="6" width="20" customWidth="1"/>
    <col min="7" max="7" width="21.28515625" customWidth="1"/>
    <col min="8" max="9" width="11.7109375" customWidth="1"/>
    <col min="10" max="10" width="88.28515625" customWidth="1"/>
    <col min="11" max="11" width="11.7109375" customWidth="1"/>
    <col min="12" max="12" width="62.7109375" customWidth="1"/>
    <col min="13" max="13" width="11.7109375" customWidth="1"/>
    <col min="14" max="14" width="51.42578125" customWidth="1"/>
    <col min="15" max="15" width="11.7109375" customWidth="1"/>
  </cols>
  <sheetData>
    <row r="1" spans="1:15" x14ac:dyDescent="0.25">
      <c r="A1" t="s">
        <v>124</v>
      </c>
      <c r="B1" t="s">
        <v>5572</v>
      </c>
      <c r="C1" t="s">
        <v>5573</v>
      </c>
      <c r="D1" t="s">
        <v>5574</v>
      </c>
      <c r="E1" t="s">
        <v>5575</v>
      </c>
      <c r="F1" t="s">
        <v>5576</v>
      </c>
      <c r="G1" t="s">
        <v>5577</v>
      </c>
      <c r="H1" t="s">
        <v>5578</v>
      </c>
      <c r="J1" t="s">
        <v>5579</v>
      </c>
      <c r="L1" t="s">
        <v>5580</v>
      </c>
    </row>
    <row r="2" spans="1:15" ht="75" x14ac:dyDescent="0.25">
      <c r="A2" t="s">
        <v>4982</v>
      </c>
      <c r="B2" t="s">
        <v>5581</v>
      </c>
      <c r="C2" t="s">
        <v>5582</v>
      </c>
      <c r="D2" t="s">
        <v>5583</v>
      </c>
      <c r="E2" t="s">
        <v>5584</v>
      </c>
      <c r="F2" t="s">
        <v>5585</v>
      </c>
      <c r="G2" t="s">
        <v>239</v>
      </c>
      <c r="H2">
        <v>1</v>
      </c>
      <c r="J2" s="73" t="s">
        <v>5633</v>
      </c>
      <c r="K2">
        <v>1</v>
      </c>
      <c r="L2" s="73" t="s">
        <v>5586</v>
      </c>
      <c r="N2" s="22" t="s">
        <v>53</v>
      </c>
      <c r="O2">
        <v>1</v>
      </c>
    </row>
    <row r="3" spans="1:15" ht="120" x14ac:dyDescent="0.25">
      <c r="A3" t="s">
        <v>4089</v>
      </c>
      <c r="B3" t="s">
        <v>5587</v>
      </c>
      <c r="C3" t="s">
        <v>5588</v>
      </c>
      <c r="D3" t="s">
        <v>5589</v>
      </c>
      <c r="E3" t="s">
        <v>5590</v>
      </c>
      <c r="F3" t="s">
        <v>5591</v>
      </c>
      <c r="G3" t="s">
        <v>240</v>
      </c>
      <c r="H3">
        <v>2</v>
      </c>
      <c r="J3" s="73" t="s">
        <v>5634</v>
      </c>
      <c r="K3">
        <v>2</v>
      </c>
      <c r="L3" s="73" t="s">
        <v>5592</v>
      </c>
      <c r="N3" s="22" t="s">
        <v>5593</v>
      </c>
      <c r="O3">
        <v>2</v>
      </c>
    </row>
    <row r="4" spans="1:15" ht="105" x14ac:dyDescent="0.25">
      <c r="B4" t="s">
        <v>5594</v>
      </c>
      <c r="C4" t="s">
        <v>5595</v>
      </c>
      <c r="D4" t="s">
        <v>5596</v>
      </c>
      <c r="E4" t="s">
        <v>5597</v>
      </c>
      <c r="F4" t="s">
        <v>5598</v>
      </c>
      <c r="G4" s="119" t="s">
        <v>241</v>
      </c>
      <c r="H4">
        <v>3</v>
      </c>
      <c r="J4" s="73" t="s">
        <v>5635</v>
      </c>
      <c r="K4">
        <v>3</v>
      </c>
    </row>
    <row r="5" spans="1:15" x14ac:dyDescent="0.25">
      <c r="C5" t="s">
        <v>5599</v>
      </c>
      <c r="E5" t="s">
        <v>5600</v>
      </c>
      <c r="G5" t="s">
        <v>5601</v>
      </c>
      <c r="H5">
        <v>4</v>
      </c>
    </row>
    <row r="6" spans="1:15" x14ac:dyDescent="0.25">
      <c r="C6" t="s">
        <v>5602</v>
      </c>
      <c r="E6" t="s">
        <v>5603</v>
      </c>
    </row>
    <row r="7" spans="1:15" x14ac:dyDescent="0.25">
      <c r="C7" t="s">
        <v>5604</v>
      </c>
      <c r="E7" t="s">
        <v>5605</v>
      </c>
    </row>
    <row r="8" spans="1:15" x14ac:dyDescent="0.25">
      <c r="C8" t="s">
        <v>5606</v>
      </c>
      <c r="E8" t="s">
        <v>5607</v>
      </c>
    </row>
    <row r="9" spans="1:15" x14ac:dyDescent="0.25">
      <c r="C9" t="s">
        <v>319</v>
      </c>
    </row>
  </sheetData>
  <sheetProtection selectLockedCells="1" selectUnlockedCells="1"/>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legacy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8">
    <pageSetUpPr fitToPage="1"/>
  </sheetPr>
  <dimension ref="A5:C17"/>
  <sheetViews>
    <sheetView zoomScaleNormal="100" workbookViewId="0"/>
  </sheetViews>
  <sheetFormatPr defaultColWidth="11.5703125" defaultRowHeight="15" x14ac:dyDescent="0.25"/>
  <cols>
    <col min="1" max="1" width="31.5703125" customWidth="1"/>
    <col min="2" max="2" width="57.7109375" customWidth="1"/>
    <col min="3" max="3" width="11.7109375" customWidth="1"/>
  </cols>
  <sheetData>
    <row r="5" spans="1:3" x14ac:dyDescent="0.25">
      <c r="A5" t="s">
        <v>5608</v>
      </c>
      <c r="B5" t="s">
        <v>5609</v>
      </c>
      <c r="C5" t="s">
        <v>5610</v>
      </c>
    </row>
    <row r="6" spans="1:3" x14ac:dyDescent="0.25">
      <c r="B6" t="s">
        <v>5611</v>
      </c>
    </row>
    <row r="7" spans="1:3" x14ac:dyDescent="0.25">
      <c r="B7" t="s">
        <v>5612</v>
      </c>
    </row>
    <row r="8" spans="1:3" x14ac:dyDescent="0.25">
      <c r="B8" t="s">
        <v>5613</v>
      </c>
    </row>
    <row r="9" spans="1:3" x14ac:dyDescent="0.25">
      <c r="B9" t="s">
        <v>5614</v>
      </c>
    </row>
    <row r="10" spans="1:3" x14ac:dyDescent="0.25">
      <c r="B10" t="s">
        <v>5615</v>
      </c>
    </row>
    <row r="11" spans="1:3" x14ac:dyDescent="0.25">
      <c r="B11" t="s">
        <v>5616</v>
      </c>
    </row>
    <row r="12" spans="1:3" x14ac:dyDescent="0.25">
      <c r="B12" t="s">
        <v>5617</v>
      </c>
    </row>
    <row r="13" spans="1:3" x14ac:dyDescent="0.25">
      <c r="B13" t="s">
        <v>5618</v>
      </c>
    </row>
    <row r="14" spans="1:3" x14ac:dyDescent="0.25">
      <c r="B14" t="s">
        <v>5619</v>
      </c>
    </row>
    <row r="16" spans="1:3" x14ac:dyDescent="0.25">
      <c r="B16" t="s">
        <v>5620</v>
      </c>
    </row>
    <row r="17" spans="2:2" x14ac:dyDescent="0.25">
      <c r="B17" t="s">
        <v>5621</v>
      </c>
    </row>
  </sheetData>
  <sheetProtection selectLockedCells="1" selectUnlockedCells="1"/>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pageSetUpPr fitToPage="1"/>
  </sheetPr>
  <dimension ref="B2:B65536"/>
  <sheetViews>
    <sheetView zoomScaleNormal="100" workbookViewId="0">
      <selection activeCell="B17" sqref="B17"/>
    </sheetView>
  </sheetViews>
  <sheetFormatPr defaultColWidth="11.7109375" defaultRowHeight="12.75" x14ac:dyDescent="0.2"/>
  <cols>
    <col min="1" max="1" width="3.85546875" style="1" customWidth="1"/>
    <col min="2" max="2" width="88.7109375" style="13" customWidth="1"/>
    <col min="3" max="3" width="3.85546875" style="1" customWidth="1"/>
    <col min="4" max="16384" width="11.7109375" style="1"/>
  </cols>
  <sheetData>
    <row r="2" spans="2:2" x14ac:dyDescent="0.2">
      <c r="B2" s="13" t="s">
        <v>26</v>
      </c>
    </row>
    <row r="4" spans="2:2" x14ac:dyDescent="0.2">
      <c r="B4" s="14" t="s">
        <v>27</v>
      </c>
    </row>
    <row r="6" spans="2:2" x14ac:dyDescent="0.2">
      <c r="B6" s="13" t="s">
        <v>32</v>
      </c>
    </row>
    <row r="9" spans="2:2" ht="104.65" customHeight="1" x14ac:dyDescent="0.2">
      <c r="B9" s="15" t="s">
        <v>33</v>
      </c>
    </row>
    <row r="17" spans="2:2" ht="18" x14ac:dyDescent="0.2">
      <c r="B17" s="16" t="s">
        <v>28</v>
      </c>
    </row>
    <row r="19" spans="2:2" x14ac:dyDescent="0.2">
      <c r="B19" s="13" t="s">
        <v>34</v>
      </c>
    </row>
    <row r="21" spans="2:2" ht="27.4" customHeight="1" x14ac:dyDescent="0.2">
      <c r="B21" s="16" t="s">
        <v>35</v>
      </c>
    </row>
    <row r="22" spans="2:2" ht="27.4" customHeight="1" x14ac:dyDescent="0.2">
      <c r="B22" s="16" t="s">
        <v>36</v>
      </c>
    </row>
    <row r="23" spans="2:2" ht="27.4" customHeight="1" x14ac:dyDescent="0.2">
      <c r="B23" s="16">
        <f>Impresa!D16</f>
        <v>0</v>
      </c>
    </row>
    <row r="65536" ht="27.4" customHeight="1" x14ac:dyDescent="0.2"/>
  </sheetData>
  <sheetProtection password="CF2B" sheet="1" objects="1" scenarios="1"/>
  <pageMargins left="0.59055118110236227" right="0.39370078740157483" top="1.1023622047244095" bottom="1.7322834645669292" header="0.78740157480314965" footer="1.1023622047244095"/>
  <pageSetup paperSize="9" scale="98"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pageSetUpPr fitToPage="1"/>
  </sheetPr>
  <dimension ref="A2:C104"/>
  <sheetViews>
    <sheetView zoomScaleNormal="100" workbookViewId="0">
      <selection activeCell="B73" sqref="B73"/>
    </sheetView>
  </sheetViews>
  <sheetFormatPr defaultColWidth="11.7109375" defaultRowHeight="12.75" x14ac:dyDescent="0.2"/>
  <cols>
    <col min="1" max="1" width="5.28515625" style="17" customWidth="1"/>
    <col min="2" max="2" width="99.42578125" style="17" customWidth="1"/>
    <col min="3" max="3" width="8.85546875" style="17" customWidth="1"/>
    <col min="4" max="4" width="3.42578125" style="17" customWidth="1"/>
    <col min="5" max="8" width="11.7109375" style="17"/>
    <col min="9" max="9" width="6.5703125" style="17" customWidth="1"/>
    <col min="10" max="16384" width="11.7109375" style="17"/>
  </cols>
  <sheetData>
    <row r="2" spans="2:2" x14ac:dyDescent="0.2">
      <c r="B2" s="7" t="s">
        <v>37</v>
      </c>
    </row>
    <row r="4" spans="2:2" ht="15.75" x14ac:dyDescent="0.25">
      <c r="B4" s="18" t="s">
        <v>38</v>
      </c>
    </row>
    <row r="5" spans="2:2" x14ac:dyDescent="0.2">
      <c r="B5" s="7" t="s">
        <v>39</v>
      </c>
    </row>
    <row r="7" spans="2:2" x14ac:dyDescent="0.2">
      <c r="B7" s="19" t="str">
        <f>Impresa!B7&amp;" "&amp;Impresa!D7&amp;" "&amp;Impresa!D8&amp;" nato a "&amp;Impresa!D10&amp;" il "&amp;TEXT(Impresa!D11,"gg/mm/aaaa")&amp;", Codice Fiscale "&amp;Impresa!D12</f>
        <v xml:space="preserve">La Sottoscritta   nato a  il 00/01/1900, Codice Fiscale </v>
      </c>
    </row>
    <row r="8" spans="2:2" x14ac:dyDescent="0.2">
      <c r="B8" s="19" t="str">
        <f>Impresa!C14&amp;" di "&amp;Impresa!D14&amp;" dell'impresa "&amp;Impresa!D16&amp;" "&amp;Impresa!D17&amp;" Codice ATECO "&amp;Impresa!D18</f>
        <v xml:space="preserve">in qualità di  dell'impresa   Codice ATECO </v>
      </c>
    </row>
    <row r="9" spans="2:2" x14ac:dyDescent="0.2">
      <c r="B9" s="19" t="str">
        <f>"Partita IVA "&amp;Impresa!D22&amp;" e Codice Fiscale "&amp;Impresa!D23</f>
        <v xml:space="preserve">Partita IVA  e Codice Fiscale </v>
      </c>
    </row>
    <row r="10" spans="2:2" x14ac:dyDescent="0.2">
      <c r="B10" s="19" t="str">
        <f>Impresa!C24&amp;" "&amp;Impresa!D24&amp;" dal "&amp;TEXT(Impresa!D25,"gg/mm/aaaa")&amp;", "&amp;Impresa!C26&amp;" "&amp;Impresa!D26</f>
        <v xml:space="preserve">Iscritta alla CCIAA di  dal 00/01/1900, Indirizzo PEC comunicato al Reg. Imprese </v>
      </c>
    </row>
    <row r="11" spans="2:2" x14ac:dyDescent="0.2">
      <c r="B11" s="19" t="str">
        <f>Impresa!B30&amp;" in "&amp;Impresa!D30&amp;" n. "&amp;Impresa!D31&amp;" "&amp;Impresa!C32&amp;" di "&amp;Impresa!D32&amp;" "&amp;Impresa!C33&amp;" "&amp;Impresa!D33&amp;" CAP "&amp;Impresa!D34</f>
        <v xml:space="preserve">Sede Legale in  n.  Comune di  Provincia  CAP </v>
      </c>
    </row>
    <row r="13" spans="2:2" ht="25.5" x14ac:dyDescent="0.2">
      <c r="B13" s="20" t="s">
        <v>40</v>
      </c>
    </row>
    <row r="15" spans="2:2" ht="25.5" x14ac:dyDescent="0.2">
      <c r="B15" s="21" t="str">
        <f>Determinazione!C16</f>
        <v xml:space="preserve">Prot.N.  - Det.N.  - Del 00/01/1900 - a favore della Ditta   - cod. fiscale 0 - psl di rif.  - contributo teorico di euro </v>
      </c>
    </row>
    <row r="17" spans="1:3" ht="51" x14ac:dyDescent="0.2">
      <c r="B17" s="22" t="s">
        <v>41</v>
      </c>
    </row>
    <row r="19" spans="1:3" x14ac:dyDescent="0.2">
      <c r="B19" s="2" t="s">
        <v>42</v>
      </c>
    </row>
    <row r="21" spans="1:3" x14ac:dyDescent="0.2">
      <c r="B21" s="20" t="s">
        <v>43</v>
      </c>
    </row>
    <row r="22" spans="1:3" ht="15" x14ac:dyDescent="0.25">
      <c r="A22"/>
      <c r="B22"/>
      <c r="C22" s="23">
        <f>VLOOKUP(B28,Tabelle!G2:H5,2,0)</f>
        <v>1</v>
      </c>
    </row>
    <row r="23" spans="1:3" x14ac:dyDescent="0.2">
      <c r="B23" s="20" t="str">
        <f>IF(C22=1,"Di aver sostenuto il 50% dei costi salariali pari a euro"&amp;" "&amp;Costi_Ammissibili!N50,IF(C22=2,"Di aver sostenuto il secondo 50% dei costi salariali pari a euro"&amp;" "&amp;Costi_Ammissibili!N51,"Di aver sostenuto il 100% dei costi salariali pari a euro"&amp;" "&amp;Costi_Ammissibili!N52))</f>
        <v>Di aver sostenuto il 50% dei costi salariali pari a euro 0</v>
      </c>
    </row>
    <row r="24" spans="1:3" x14ac:dyDescent="0.2">
      <c r="B24" s="20" t="str">
        <f>IF(C22=1,"Di aver maturato il diritto ad un contributo pari a euro"&amp;" "&amp;Costi_Ammissibili!O50,IF(C22=2,"Di aver maturato il diritto di un contributo pari a euro"&amp;" "&amp;Costi_Ammissibili!O51,"Di aver maturato il diritto di un contributo pari a euro"&amp;" "&amp;Costi_Ammissibili!O52))</f>
        <v>Di aver maturato il diritto ad un contributo pari a euro 0</v>
      </c>
    </row>
    <row r="26" spans="1:3" x14ac:dyDescent="0.2">
      <c r="B26" s="2" t="s">
        <v>44</v>
      </c>
    </row>
    <row r="27" spans="1:3" x14ac:dyDescent="0.2">
      <c r="B27" s="24" t="s">
        <v>45</v>
      </c>
    </row>
    <row r="28" spans="1:3" x14ac:dyDescent="0.2">
      <c r="B28" s="25" t="s">
        <v>239</v>
      </c>
    </row>
    <row r="30" spans="1:3" x14ac:dyDescent="0.2">
      <c r="B30" s="26" t="str">
        <f>"del contributo teorico corrispondente a euro "&amp;Costi_Ammissibili!O52</f>
        <v>del contributo teorico corrispondente a euro 0</v>
      </c>
    </row>
    <row r="31" spans="1:3" x14ac:dyDescent="0.2">
      <c r="B31" s="27" t="s">
        <v>46</v>
      </c>
    </row>
    <row r="32" spans="1:3" x14ac:dyDescent="0.2">
      <c r="B32" s="17" t="s">
        <v>47</v>
      </c>
    </row>
    <row r="33" spans="1:3" x14ac:dyDescent="0.2">
      <c r="B33" s="27" t="s">
        <v>48</v>
      </c>
    </row>
    <row r="34" spans="1:3" x14ac:dyDescent="0.2">
      <c r="B34" s="27" t="s">
        <v>49</v>
      </c>
    </row>
    <row r="36" spans="1:3" x14ac:dyDescent="0.2">
      <c r="B36" s="2" t="s">
        <v>50</v>
      </c>
    </row>
    <row r="38" spans="1:3" ht="38.25" x14ac:dyDescent="0.2">
      <c r="A38" s="28"/>
      <c r="B38" s="22" t="s">
        <v>5623</v>
      </c>
    </row>
    <row r="39" spans="1:3" ht="38.25" x14ac:dyDescent="0.2">
      <c r="A39" s="28"/>
      <c r="B39" s="22" t="s">
        <v>51</v>
      </c>
    </row>
    <row r="40" spans="1:3" ht="25.5" x14ac:dyDescent="0.2">
      <c r="A40" s="29"/>
      <c r="B40" s="22" t="s">
        <v>52</v>
      </c>
    </row>
    <row r="41" spans="1:3" ht="25.5" x14ac:dyDescent="0.2">
      <c r="A41" s="30"/>
      <c r="B41" s="31" t="s">
        <v>5593</v>
      </c>
      <c r="C41" s="32">
        <f>VLOOKUP(B41,Tabelle!N2:O3,2,0)</f>
        <v>2</v>
      </c>
    </row>
    <row r="42" spans="1:3" ht="25.5" customHeight="1" x14ac:dyDescent="0.2">
      <c r="A42" s="29"/>
      <c r="B42" s="33"/>
    </row>
    <row r="43" spans="1:3" ht="28.15" customHeight="1" x14ac:dyDescent="0.2">
      <c r="A43" s="27" t="str">
        <f>IF(B41=2,"a tal fine allega copia datata e sottoscritta dalle parti del contratto di lavoro modificato e delle relative comunicazioni obbligatorie","")</f>
        <v/>
      </c>
      <c r="B43" s="34" t="str">
        <f>IF(C41=2,"a tal fine allega copia datata e sottoscritta dalle parti del contratto di lavoro modificato e delle relative comunicazioni obbligatorie.","")</f>
        <v>a tal fine allega copia datata e sottoscritta dalle parti del contratto di lavoro modificato e delle relative comunicazioni obbligatorie.</v>
      </c>
    </row>
    <row r="44" spans="1:3" x14ac:dyDescent="0.2">
      <c r="A44" s="29"/>
      <c r="B44" s="3"/>
    </row>
    <row r="45" spans="1:3" ht="76.5" x14ac:dyDescent="0.2">
      <c r="A45" s="28"/>
      <c r="B45" s="35" t="s">
        <v>5624</v>
      </c>
    </row>
    <row r="46" spans="1:3" ht="38.25" x14ac:dyDescent="0.2">
      <c r="A46" s="28"/>
      <c r="B46" s="35" t="s">
        <v>54</v>
      </c>
    </row>
    <row r="47" spans="1:3" ht="51" x14ac:dyDescent="0.2">
      <c r="A47" s="28"/>
      <c r="B47" s="35" t="s">
        <v>55</v>
      </c>
    </row>
    <row r="48" spans="1:3" ht="25.5" x14ac:dyDescent="0.2">
      <c r="A48" s="28"/>
      <c r="B48" s="22" t="s">
        <v>56</v>
      </c>
    </row>
    <row r="49" spans="1:2" ht="95.85" customHeight="1" x14ac:dyDescent="0.2">
      <c r="A49" s="28"/>
      <c r="B49" s="36" t="str">
        <f>+ObiettiviOccupazione!B26</f>
        <v>è stato mantenuto il livello occupazionale dell’impresa, sia con riferimento al numero dei lavoratori dipendenti a tempo indeterminato impiegati nella sede, stabilimento o ufficio collocati nel territorio della Regione Sardegna presso cui il nuovo lavoratore è assunto, sia con riferimento al numero dei lavoratori a tempo indeterminato complessivamente impiegati dall’impresa beneficiaria, in misura corrispondente a quello determinato dall’assunzione del lavoratore svantaggiato in quanto si è proceduto a riduzioni di personale, con successivo ripristino dei livelli occupazionali entro 60 giorni dalla data di licenziamento</v>
      </c>
    </row>
    <row r="51" spans="1:2" ht="25.5" x14ac:dyDescent="0.2">
      <c r="A51" s="28"/>
      <c r="B51" s="22" t="s">
        <v>57</v>
      </c>
    </row>
    <row r="52" spans="1:2" ht="25.5" x14ac:dyDescent="0.2">
      <c r="A52" s="29"/>
      <c r="B52" s="22" t="s">
        <v>58</v>
      </c>
    </row>
    <row r="53" spans="1:2" ht="25.5" x14ac:dyDescent="0.2">
      <c r="A53" s="28"/>
      <c r="B53" s="22" t="s">
        <v>59</v>
      </c>
    </row>
    <row r="54" spans="1:2" ht="25.5" x14ac:dyDescent="0.2">
      <c r="A54" s="28"/>
      <c r="B54" s="22" t="s">
        <v>60</v>
      </c>
    </row>
    <row r="55" spans="1:2" ht="38.25" x14ac:dyDescent="0.2">
      <c r="A55" s="28"/>
      <c r="B55" s="22" t="s">
        <v>61</v>
      </c>
    </row>
    <row r="56" spans="1:2" ht="25.5" x14ac:dyDescent="0.2">
      <c r="A56" s="28"/>
      <c r="B56" s="22" t="s">
        <v>62</v>
      </c>
    </row>
    <row r="57" spans="1:2" ht="25.5" x14ac:dyDescent="0.2">
      <c r="A57" s="28"/>
      <c r="B57" s="22" t="s">
        <v>63</v>
      </c>
    </row>
    <row r="58" spans="1:2" x14ac:dyDescent="0.2">
      <c r="A58" s="28"/>
      <c r="B58" s="22" t="s">
        <v>64</v>
      </c>
    </row>
    <row r="59" spans="1:2" x14ac:dyDescent="0.2">
      <c r="A59" s="28"/>
      <c r="B59" s="22" t="s">
        <v>65</v>
      </c>
    </row>
    <row r="60" spans="1:2" ht="51" x14ac:dyDescent="0.2">
      <c r="A60" s="28"/>
      <c r="B60" s="22" t="s">
        <v>66</v>
      </c>
    </row>
    <row r="61" spans="1:2" ht="25.5" x14ac:dyDescent="0.2">
      <c r="A61" s="28"/>
      <c r="B61" s="22" t="s">
        <v>5625</v>
      </c>
    </row>
    <row r="62" spans="1:2" ht="25.5" x14ac:dyDescent="0.2">
      <c r="A62" s="28"/>
      <c r="B62" s="22" t="s">
        <v>67</v>
      </c>
    </row>
    <row r="63" spans="1:2" x14ac:dyDescent="0.2">
      <c r="B63" s="3"/>
    </row>
    <row r="64" spans="1:2" x14ac:dyDescent="0.2">
      <c r="B64" s="2" t="s">
        <v>68</v>
      </c>
    </row>
    <row r="65" spans="1:2" x14ac:dyDescent="0.2">
      <c r="B65" s="3"/>
    </row>
    <row r="66" spans="1:2" ht="39.4" customHeight="1" x14ac:dyDescent="0.2">
      <c r="A66" s="28"/>
      <c r="B66" s="27" t="s">
        <v>69</v>
      </c>
    </row>
    <row r="67" spans="1:2" x14ac:dyDescent="0.2">
      <c r="A67" s="29"/>
      <c r="B67" s="22"/>
    </row>
    <row r="68" spans="1:2" ht="38.25" x14ac:dyDescent="0.2">
      <c r="A68" s="28"/>
      <c r="B68" s="22" t="s">
        <v>70</v>
      </c>
    </row>
    <row r="69" spans="1:2" x14ac:dyDescent="0.2">
      <c r="A69" s="29"/>
      <c r="B69" s="22"/>
    </row>
    <row r="70" spans="1:2" ht="38.25" x14ac:dyDescent="0.2">
      <c r="A70" s="28"/>
      <c r="B70" s="22" t="s">
        <v>71</v>
      </c>
    </row>
    <row r="71" spans="1:2" x14ac:dyDescent="0.2">
      <c r="A71" s="28"/>
      <c r="B71" s="22" t="s">
        <v>72</v>
      </c>
    </row>
    <row r="72" spans="1:2" ht="38.25" x14ac:dyDescent="0.2">
      <c r="A72" s="28"/>
      <c r="B72" s="22" t="s">
        <v>73</v>
      </c>
    </row>
    <row r="73" spans="1:2" ht="38.25" x14ac:dyDescent="0.2">
      <c r="A73" s="28"/>
      <c r="B73" s="22" t="s">
        <v>74</v>
      </c>
    </row>
    <row r="74" spans="1:2" x14ac:dyDescent="0.2">
      <c r="B74" s="3"/>
    </row>
    <row r="75" spans="1:2" x14ac:dyDescent="0.2">
      <c r="B75" s="37" t="s">
        <v>75</v>
      </c>
    </row>
    <row r="76" spans="1:2" ht="83.1" customHeight="1" x14ac:dyDescent="0.2">
      <c r="B76" s="38"/>
    </row>
    <row r="77" spans="1:2" x14ac:dyDescent="0.2">
      <c r="B77" s="3"/>
    </row>
    <row r="78" spans="1:2" x14ac:dyDescent="0.2">
      <c r="B78" s="2" t="s">
        <v>76</v>
      </c>
    </row>
    <row r="79" spans="1:2" x14ac:dyDescent="0.2">
      <c r="B79" s="3"/>
    </row>
    <row r="80" spans="1:2" x14ac:dyDescent="0.2">
      <c r="A80" s="28"/>
      <c r="B80" s="1" t="s">
        <v>77</v>
      </c>
    </row>
    <row r="81" spans="1:2" x14ac:dyDescent="0.2">
      <c r="A81" s="28"/>
      <c r="B81" s="1" t="s">
        <v>78</v>
      </c>
    </row>
    <row r="82" spans="1:2" x14ac:dyDescent="0.2">
      <c r="A82" s="28"/>
      <c r="B82" s="39" t="s">
        <v>79</v>
      </c>
    </row>
    <row r="83" spans="1:2" ht="25.5" x14ac:dyDescent="0.2">
      <c r="A83" s="28"/>
      <c r="B83" s="40" t="s">
        <v>80</v>
      </c>
    </row>
    <row r="84" spans="1:2" x14ac:dyDescent="0.2">
      <c r="A84" s="28"/>
      <c r="B84" s="39" t="s">
        <v>81</v>
      </c>
    </row>
    <row r="85" spans="1:2" x14ac:dyDescent="0.2">
      <c r="A85" s="28"/>
      <c r="B85" s="39" t="s">
        <v>82</v>
      </c>
    </row>
    <row r="86" spans="1:2" x14ac:dyDescent="0.2">
      <c r="B86" s="3"/>
    </row>
    <row r="87" spans="1:2" ht="63.75" x14ac:dyDescent="0.2">
      <c r="A87" s="28"/>
      <c r="B87" s="22" t="s">
        <v>83</v>
      </c>
    </row>
    <row r="88" spans="1:2" x14ac:dyDescent="0.2">
      <c r="A88" s="28"/>
      <c r="B88" s="22" t="s">
        <v>84</v>
      </c>
    </row>
    <row r="89" spans="1:2" ht="53.25" x14ac:dyDescent="0.2">
      <c r="A89" s="28"/>
      <c r="B89" s="22" t="s">
        <v>85</v>
      </c>
    </row>
    <row r="90" spans="1:2" ht="38.25" x14ac:dyDescent="0.2">
      <c r="A90" s="28"/>
      <c r="B90" s="22" t="s">
        <v>5626</v>
      </c>
    </row>
    <row r="91" spans="1:2" ht="25.5" x14ac:dyDescent="0.2">
      <c r="A91" s="28"/>
      <c r="B91" s="22" t="s">
        <v>86</v>
      </c>
    </row>
    <row r="92" spans="1:2" x14ac:dyDescent="0.2">
      <c r="A92" s="28"/>
      <c r="B92" s="3"/>
    </row>
    <row r="93" spans="1:2" ht="51" x14ac:dyDescent="0.2">
      <c r="A93" s="28"/>
      <c r="B93" s="22" t="s">
        <v>87</v>
      </c>
    </row>
    <row r="94" spans="1:2" ht="51" x14ac:dyDescent="0.2">
      <c r="A94" s="28"/>
      <c r="B94" s="3" t="s">
        <v>88</v>
      </c>
    </row>
    <row r="95" spans="1:2" x14ac:dyDescent="0.2">
      <c r="A95" s="28"/>
      <c r="B95" s="22" t="s">
        <v>5622</v>
      </c>
    </row>
    <row r="96" spans="1:2" ht="25.5" x14ac:dyDescent="0.2">
      <c r="A96" s="28"/>
      <c r="B96" s="22" t="s">
        <v>89</v>
      </c>
    </row>
    <row r="97" spans="1:2" ht="81.75" customHeight="1" x14ac:dyDescent="0.2">
      <c r="A97" s="28"/>
      <c r="B97" s="41" t="s">
        <v>90</v>
      </c>
    </row>
    <row r="98" spans="1:2" x14ac:dyDescent="0.2">
      <c r="B98" s="3"/>
    </row>
    <row r="99" spans="1:2" ht="25.5" x14ac:dyDescent="0.2">
      <c r="A99" s="28"/>
      <c r="B99" s="22" t="s">
        <v>91</v>
      </c>
    </row>
    <row r="100" spans="1:2" x14ac:dyDescent="0.2">
      <c r="B100" s="22"/>
    </row>
    <row r="101" spans="1:2" x14ac:dyDescent="0.2">
      <c r="B101" s="27" t="s">
        <v>92</v>
      </c>
    </row>
    <row r="102" spans="1:2" x14ac:dyDescent="0.2">
      <c r="B102" s="3"/>
    </row>
    <row r="103" spans="1:2" x14ac:dyDescent="0.2">
      <c r="B103" s="22" t="s">
        <v>93</v>
      </c>
    </row>
    <row r="104" spans="1:2" x14ac:dyDescent="0.2">
      <c r="B104" s="22" t="s">
        <v>94</v>
      </c>
    </row>
  </sheetData>
  <sheetProtection password="CF2B" sheet="1" objects="1" scenarios="1"/>
  <pageMargins left="0.59055118110236227" right="0.39370078740157483" top="1.4960629921259843" bottom="1.7322834645669292" header="0.78740157480314965" footer="1.1023622047244095"/>
  <pageSetup paperSize="9" scale="90"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4100" r:id="rId5" name="Casella di controllo 1">
              <controlPr defaultSize="0" autoFill="0" autoLine="0" autoPict="0">
                <anchor moveWithCells="1" sizeWithCells="1">
                  <from>
                    <xdr:col>0</xdr:col>
                    <xdr:colOff>0</xdr:colOff>
                    <xdr:row>52</xdr:row>
                    <xdr:rowOff>9525</xdr:rowOff>
                  </from>
                  <to>
                    <xdr:col>0</xdr:col>
                    <xdr:colOff>114300</xdr:colOff>
                    <xdr:row>52</xdr:row>
                    <xdr:rowOff>161925</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sizeWithCells="1">
                  <from>
                    <xdr:col>0</xdr:col>
                    <xdr:colOff>0</xdr:colOff>
                    <xdr:row>53</xdr:row>
                    <xdr:rowOff>9525</xdr:rowOff>
                  </from>
                  <to>
                    <xdr:col>0</xdr:col>
                    <xdr:colOff>114300</xdr:colOff>
                    <xdr:row>53</xdr:row>
                    <xdr:rowOff>152400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sizeWithCells="1">
                  <from>
                    <xdr:col>0</xdr:col>
                    <xdr:colOff>0</xdr:colOff>
                    <xdr:row>54</xdr:row>
                    <xdr:rowOff>9525</xdr:rowOff>
                  </from>
                  <to>
                    <xdr:col>0</xdr:col>
                    <xdr:colOff>114300</xdr:colOff>
                    <xdr:row>54</xdr:row>
                    <xdr:rowOff>161925</xdr:rowOff>
                  </to>
                </anchor>
              </controlPr>
            </control>
          </mc:Choice>
        </mc:AlternateContent>
        <mc:AlternateContent xmlns:mc="http://schemas.openxmlformats.org/markup-compatibility/2006">
          <mc:Choice Requires="x14">
            <control shapeId="4103" r:id="rId8" name="Check Box 7">
              <controlPr defaultSize="0" autoFill="0" autoLine="0" autoPict="0">
                <anchor moveWithCells="1" sizeWithCells="1">
                  <from>
                    <xdr:col>0</xdr:col>
                    <xdr:colOff>0</xdr:colOff>
                    <xdr:row>55</xdr:row>
                    <xdr:rowOff>9525</xdr:rowOff>
                  </from>
                  <to>
                    <xdr:col>0</xdr:col>
                    <xdr:colOff>114300</xdr:colOff>
                    <xdr:row>55</xdr:row>
                    <xdr:rowOff>161925</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sizeWithCells="1">
                  <from>
                    <xdr:col>0</xdr:col>
                    <xdr:colOff>0</xdr:colOff>
                    <xdr:row>56</xdr:row>
                    <xdr:rowOff>9525</xdr:rowOff>
                  </from>
                  <to>
                    <xdr:col>0</xdr:col>
                    <xdr:colOff>114300</xdr:colOff>
                    <xdr:row>56</xdr:row>
                    <xdr:rowOff>152400</xdr:rowOff>
                  </to>
                </anchor>
              </controlPr>
            </control>
          </mc:Choice>
        </mc:AlternateContent>
        <mc:AlternateContent xmlns:mc="http://schemas.openxmlformats.org/markup-compatibility/2006">
          <mc:Choice Requires="x14">
            <control shapeId="4105" r:id="rId10" name="Check Box 9">
              <controlPr defaultSize="0" autoFill="0" autoLine="0" autoPict="0">
                <anchor moveWithCells="1" sizeWithCells="1">
                  <from>
                    <xdr:col>0</xdr:col>
                    <xdr:colOff>0</xdr:colOff>
                    <xdr:row>57</xdr:row>
                    <xdr:rowOff>0</xdr:rowOff>
                  </from>
                  <to>
                    <xdr:col>0</xdr:col>
                    <xdr:colOff>114300</xdr:colOff>
                    <xdr:row>57</xdr:row>
                    <xdr:rowOff>142875</xdr:rowOff>
                  </to>
                </anchor>
              </controlPr>
            </control>
          </mc:Choice>
        </mc:AlternateContent>
        <mc:AlternateContent xmlns:mc="http://schemas.openxmlformats.org/markup-compatibility/2006">
          <mc:Choice Requires="x14">
            <control shapeId="4106" r:id="rId11" name="Check Box 10">
              <controlPr defaultSize="0" autoFill="0" autoLine="0" autoPict="0">
                <anchor moveWithCells="1" sizeWithCells="1">
                  <from>
                    <xdr:col>0</xdr:col>
                    <xdr:colOff>0</xdr:colOff>
                    <xdr:row>58</xdr:row>
                    <xdr:rowOff>0</xdr:rowOff>
                  </from>
                  <to>
                    <xdr:col>0</xdr:col>
                    <xdr:colOff>114300</xdr:colOff>
                    <xdr:row>58</xdr:row>
                    <xdr:rowOff>142875</xdr:rowOff>
                  </to>
                </anchor>
              </controlPr>
            </control>
          </mc:Choice>
        </mc:AlternateContent>
        <mc:AlternateContent xmlns:mc="http://schemas.openxmlformats.org/markup-compatibility/2006">
          <mc:Choice Requires="x14">
            <control shapeId="4107" r:id="rId12" name="Casella di controllo 3">
              <controlPr defaultSize="0" autoFill="0" autoLine="0" autoPict="0">
                <anchor moveWithCells="1" sizeWithCells="1">
                  <from>
                    <xdr:col>0</xdr:col>
                    <xdr:colOff>0</xdr:colOff>
                    <xdr:row>59</xdr:row>
                    <xdr:rowOff>9525</xdr:rowOff>
                  </from>
                  <to>
                    <xdr:col>0</xdr:col>
                    <xdr:colOff>114300</xdr:colOff>
                    <xdr:row>59</xdr:row>
                    <xdr:rowOff>161925</xdr:rowOff>
                  </to>
                </anchor>
              </controlPr>
            </control>
          </mc:Choice>
        </mc:AlternateContent>
        <mc:AlternateContent xmlns:mc="http://schemas.openxmlformats.org/markup-compatibility/2006">
          <mc:Choice Requires="x14">
            <control shapeId="4108" r:id="rId13" name="Check Box 12">
              <controlPr defaultSize="0" autoFill="0" autoLine="0" autoPict="0">
                <anchor moveWithCells="1" sizeWithCells="1">
                  <from>
                    <xdr:col>0</xdr:col>
                    <xdr:colOff>0</xdr:colOff>
                    <xdr:row>60</xdr:row>
                    <xdr:rowOff>19050</xdr:rowOff>
                  </from>
                  <to>
                    <xdr:col>0</xdr:col>
                    <xdr:colOff>114300</xdr:colOff>
                    <xdr:row>61</xdr:row>
                    <xdr:rowOff>0</xdr:rowOff>
                  </to>
                </anchor>
              </controlPr>
            </control>
          </mc:Choice>
        </mc:AlternateContent>
        <mc:AlternateContent xmlns:mc="http://schemas.openxmlformats.org/markup-compatibility/2006">
          <mc:Choice Requires="x14">
            <control shapeId="4109" r:id="rId14" name="Check Box 13">
              <controlPr defaultSize="0" autoFill="0" autoLine="0" autoPict="0">
                <anchor moveWithCells="1" sizeWithCells="1">
                  <from>
                    <xdr:col>0</xdr:col>
                    <xdr:colOff>0</xdr:colOff>
                    <xdr:row>61</xdr:row>
                    <xdr:rowOff>9525</xdr:rowOff>
                  </from>
                  <to>
                    <xdr:col>0</xdr:col>
                    <xdr:colOff>114300</xdr:colOff>
                    <xdr:row>61</xdr:row>
                    <xdr:rowOff>152400</xdr:rowOff>
                  </to>
                </anchor>
              </controlPr>
            </control>
          </mc:Choice>
        </mc:AlternateContent>
        <mc:AlternateContent xmlns:mc="http://schemas.openxmlformats.org/markup-compatibility/2006">
          <mc:Choice Requires="x14">
            <control shapeId="4110" r:id="rId15" name="Check Box 14">
              <controlPr defaultSize="0" autoFill="0" autoLine="0" autoPict="0">
                <anchor moveWithCells="1" sizeWithCells="1">
                  <from>
                    <xdr:col>0</xdr:col>
                    <xdr:colOff>0</xdr:colOff>
                    <xdr:row>65</xdr:row>
                    <xdr:rowOff>9525</xdr:rowOff>
                  </from>
                  <to>
                    <xdr:col>0</xdr:col>
                    <xdr:colOff>114300</xdr:colOff>
                    <xdr:row>65</xdr:row>
                    <xdr:rowOff>152400</xdr:rowOff>
                  </to>
                </anchor>
              </controlPr>
            </control>
          </mc:Choice>
        </mc:AlternateContent>
        <mc:AlternateContent xmlns:mc="http://schemas.openxmlformats.org/markup-compatibility/2006">
          <mc:Choice Requires="x14">
            <control shapeId="4111" r:id="rId16" name="Check Box 15">
              <controlPr defaultSize="0" autoFill="0" autoLine="0" autoPict="0">
                <anchor moveWithCells="1" sizeWithCells="1">
                  <from>
                    <xdr:col>0</xdr:col>
                    <xdr:colOff>0</xdr:colOff>
                    <xdr:row>66</xdr:row>
                    <xdr:rowOff>142875</xdr:rowOff>
                  </from>
                  <to>
                    <xdr:col>0</xdr:col>
                    <xdr:colOff>114300</xdr:colOff>
                    <xdr:row>67</xdr:row>
                    <xdr:rowOff>133350</xdr:rowOff>
                  </to>
                </anchor>
              </controlPr>
            </control>
          </mc:Choice>
        </mc:AlternateContent>
        <mc:AlternateContent xmlns:mc="http://schemas.openxmlformats.org/markup-compatibility/2006">
          <mc:Choice Requires="x14">
            <control shapeId="4112" r:id="rId17" name="Check Box 16">
              <controlPr defaultSize="0" autoFill="0" autoLine="0" autoPict="0">
                <anchor moveWithCells="1" sizeWithCells="1">
                  <from>
                    <xdr:col>0</xdr:col>
                    <xdr:colOff>0</xdr:colOff>
                    <xdr:row>68</xdr:row>
                    <xdr:rowOff>142875</xdr:rowOff>
                  </from>
                  <to>
                    <xdr:col>0</xdr:col>
                    <xdr:colOff>114300</xdr:colOff>
                    <xdr:row>69</xdr:row>
                    <xdr:rowOff>133350</xdr:rowOff>
                  </to>
                </anchor>
              </controlPr>
            </control>
          </mc:Choice>
        </mc:AlternateContent>
        <mc:AlternateContent xmlns:mc="http://schemas.openxmlformats.org/markup-compatibility/2006">
          <mc:Choice Requires="x14">
            <control shapeId="4113" r:id="rId18" name="Check Box 17">
              <controlPr defaultSize="0" autoFill="0" autoLine="0" autoPict="0">
                <anchor moveWithCells="1" sizeWithCells="1">
                  <from>
                    <xdr:col>0</xdr:col>
                    <xdr:colOff>0</xdr:colOff>
                    <xdr:row>69</xdr:row>
                    <xdr:rowOff>466725</xdr:rowOff>
                  </from>
                  <to>
                    <xdr:col>0</xdr:col>
                    <xdr:colOff>114300</xdr:colOff>
                    <xdr:row>70</xdr:row>
                    <xdr:rowOff>123825</xdr:rowOff>
                  </to>
                </anchor>
              </controlPr>
            </control>
          </mc:Choice>
        </mc:AlternateContent>
        <mc:AlternateContent xmlns:mc="http://schemas.openxmlformats.org/markup-compatibility/2006">
          <mc:Choice Requires="x14">
            <control shapeId="4114" r:id="rId19" name="Check Box 18">
              <controlPr defaultSize="0" autoFill="0" autoLine="0" autoPict="0">
                <anchor moveWithCells="1" sizeWithCells="1">
                  <from>
                    <xdr:col>0</xdr:col>
                    <xdr:colOff>0</xdr:colOff>
                    <xdr:row>71</xdr:row>
                    <xdr:rowOff>9525</xdr:rowOff>
                  </from>
                  <to>
                    <xdr:col>0</xdr:col>
                    <xdr:colOff>114300</xdr:colOff>
                    <xdr:row>71</xdr:row>
                    <xdr:rowOff>152400</xdr:rowOff>
                  </to>
                </anchor>
              </controlPr>
            </control>
          </mc:Choice>
        </mc:AlternateContent>
        <mc:AlternateContent xmlns:mc="http://schemas.openxmlformats.org/markup-compatibility/2006">
          <mc:Choice Requires="x14">
            <control shapeId="4115" r:id="rId20" name="Check Box 19">
              <controlPr defaultSize="0" autoFill="0" autoLine="0" autoPict="0">
                <anchor moveWithCells="1" sizeWithCells="1">
                  <from>
                    <xdr:col>0</xdr:col>
                    <xdr:colOff>0</xdr:colOff>
                    <xdr:row>72</xdr:row>
                    <xdr:rowOff>9525</xdr:rowOff>
                  </from>
                  <to>
                    <xdr:col>0</xdr:col>
                    <xdr:colOff>114300</xdr:colOff>
                    <xdr:row>72</xdr:row>
                    <xdr:rowOff>180975</xdr:rowOff>
                  </to>
                </anchor>
              </controlPr>
            </control>
          </mc:Choice>
        </mc:AlternateContent>
        <mc:AlternateContent xmlns:mc="http://schemas.openxmlformats.org/markup-compatibility/2006">
          <mc:Choice Requires="x14">
            <control shapeId="4116" r:id="rId21" name="Check Box 20">
              <controlPr defaultSize="0" autoFill="0" autoLine="0" autoPict="0">
                <anchor moveWithCells="1" sizeWithCells="1">
                  <from>
                    <xdr:col>0</xdr:col>
                    <xdr:colOff>0</xdr:colOff>
                    <xdr:row>43</xdr:row>
                    <xdr:rowOff>142875</xdr:rowOff>
                  </from>
                  <to>
                    <xdr:col>0</xdr:col>
                    <xdr:colOff>114300</xdr:colOff>
                    <xdr:row>44</xdr:row>
                    <xdr:rowOff>133350</xdr:rowOff>
                  </to>
                </anchor>
              </controlPr>
            </control>
          </mc:Choice>
        </mc:AlternateContent>
        <mc:AlternateContent xmlns:mc="http://schemas.openxmlformats.org/markup-compatibility/2006">
          <mc:Choice Requires="x14">
            <control shapeId="4117" r:id="rId22" name="Check Box 21">
              <controlPr defaultSize="0" autoFill="0" autoLine="0" autoPict="0">
                <anchor moveWithCells="1" sizeWithCells="1">
                  <from>
                    <xdr:col>0</xdr:col>
                    <xdr:colOff>0</xdr:colOff>
                    <xdr:row>39</xdr:row>
                    <xdr:rowOff>314325</xdr:rowOff>
                  </from>
                  <to>
                    <xdr:col>0</xdr:col>
                    <xdr:colOff>114300</xdr:colOff>
                    <xdr:row>40</xdr:row>
                    <xdr:rowOff>209550</xdr:rowOff>
                  </to>
                </anchor>
              </controlPr>
            </control>
          </mc:Choice>
        </mc:AlternateContent>
        <mc:AlternateContent xmlns:mc="http://schemas.openxmlformats.org/markup-compatibility/2006">
          <mc:Choice Requires="x14">
            <control shapeId="4118" r:id="rId23" name="Check Box 22">
              <controlPr defaultSize="0" autoFill="0" autoLine="0" autoPict="0">
                <anchor moveWithCells="1" sizeWithCells="1">
                  <from>
                    <xdr:col>0</xdr:col>
                    <xdr:colOff>0</xdr:colOff>
                    <xdr:row>50</xdr:row>
                    <xdr:rowOff>9525</xdr:rowOff>
                  </from>
                  <to>
                    <xdr:col>0</xdr:col>
                    <xdr:colOff>114300</xdr:colOff>
                    <xdr:row>50</xdr:row>
                    <xdr:rowOff>161925</xdr:rowOff>
                  </to>
                </anchor>
              </controlPr>
            </control>
          </mc:Choice>
        </mc:AlternateContent>
        <mc:AlternateContent xmlns:mc="http://schemas.openxmlformats.org/markup-compatibility/2006">
          <mc:Choice Requires="x14">
            <control shapeId="4119" r:id="rId24" name="Casella di controllo 2">
              <controlPr defaultSize="0" autoFill="0" autoLine="0" autoPict="0">
                <anchor moveWithCells="1" sizeWithCells="1">
                  <from>
                    <xdr:col>0</xdr:col>
                    <xdr:colOff>0</xdr:colOff>
                    <xdr:row>37</xdr:row>
                    <xdr:rowOff>476250</xdr:rowOff>
                  </from>
                  <to>
                    <xdr:col>0</xdr:col>
                    <xdr:colOff>114300</xdr:colOff>
                    <xdr:row>38</xdr:row>
                    <xdr:rowOff>142875</xdr:rowOff>
                  </to>
                </anchor>
              </controlPr>
            </control>
          </mc:Choice>
        </mc:AlternateContent>
        <mc:AlternateContent xmlns:mc="http://schemas.openxmlformats.org/markup-compatibility/2006">
          <mc:Choice Requires="x14">
            <control shapeId="4120" r:id="rId25" name="Check Box 24">
              <controlPr defaultSize="0" autoFill="0" autoLine="0" autoPict="0">
                <anchor moveWithCells="1" sizeWithCells="1">
                  <from>
                    <xdr:col>0</xdr:col>
                    <xdr:colOff>0</xdr:colOff>
                    <xdr:row>79</xdr:row>
                    <xdr:rowOff>9525</xdr:rowOff>
                  </from>
                  <to>
                    <xdr:col>0</xdr:col>
                    <xdr:colOff>114300</xdr:colOff>
                    <xdr:row>79</xdr:row>
                    <xdr:rowOff>152400</xdr:rowOff>
                  </to>
                </anchor>
              </controlPr>
            </control>
          </mc:Choice>
        </mc:AlternateContent>
        <mc:AlternateContent xmlns:mc="http://schemas.openxmlformats.org/markup-compatibility/2006">
          <mc:Choice Requires="x14">
            <control shapeId="4121" r:id="rId26" name="Check Box 25">
              <controlPr defaultSize="0" autoFill="0" autoLine="0" autoPict="0">
                <anchor moveWithCells="1" sizeWithCells="1">
                  <from>
                    <xdr:col>0</xdr:col>
                    <xdr:colOff>0</xdr:colOff>
                    <xdr:row>80</xdr:row>
                    <xdr:rowOff>9525</xdr:rowOff>
                  </from>
                  <to>
                    <xdr:col>0</xdr:col>
                    <xdr:colOff>114300</xdr:colOff>
                    <xdr:row>80</xdr:row>
                    <xdr:rowOff>152400</xdr:rowOff>
                  </to>
                </anchor>
              </controlPr>
            </control>
          </mc:Choice>
        </mc:AlternateContent>
        <mc:AlternateContent xmlns:mc="http://schemas.openxmlformats.org/markup-compatibility/2006">
          <mc:Choice Requires="x14">
            <control shapeId="4122" r:id="rId27" name="Check Box 26">
              <controlPr defaultSize="0" autoFill="0" autoLine="0" autoPict="0">
                <anchor moveWithCells="1" sizeWithCells="1">
                  <from>
                    <xdr:col>0</xdr:col>
                    <xdr:colOff>0</xdr:colOff>
                    <xdr:row>81</xdr:row>
                    <xdr:rowOff>19050</xdr:rowOff>
                  </from>
                  <to>
                    <xdr:col>0</xdr:col>
                    <xdr:colOff>114300</xdr:colOff>
                    <xdr:row>82</xdr:row>
                    <xdr:rowOff>0</xdr:rowOff>
                  </to>
                </anchor>
              </controlPr>
            </control>
          </mc:Choice>
        </mc:AlternateContent>
        <mc:AlternateContent xmlns:mc="http://schemas.openxmlformats.org/markup-compatibility/2006">
          <mc:Choice Requires="x14">
            <control shapeId="4123" r:id="rId28" name="Check Box 27">
              <controlPr defaultSize="0" autoFill="0" autoLine="0" autoPict="0">
                <anchor moveWithCells="1" sizeWithCells="1">
                  <from>
                    <xdr:col>0</xdr:col>
                    <xdr:colOff>0</xdr:colOff>
                    <xdr:row>37</xdr:row>
                    <xdr:rowOff>19050</xdr:rowOff>
                  </from>
                  <to>
                    <xdr:col>0</xdr:col>
                    <xdr:colOff>114300</xdr:colOff>
                    <xdr:row>37</xdr:row>
                    <xdr:rowOff>180975</xdr:rowOff>
                  </to>
                </anchor>
              </controlPr>
            </control>
          </mc:Choice>
        </mc:AlternateContent>
        <mc:AlternateContent xmlns:mc="http://schemas.openxmlformats.org/markup-compatibility/2006">
          <mc:Choice Requires="x14">
            <control shapeId="4124" r:id="rId29" name="Check Box 28">
              <controlPr defaultSize="0" autoFill="0" autoLine="0" autoPict="0">
                <anchor moveWithCells="1" sizeWithCells="1">
                  <from>
                    <xdr:col>0</xdr:col>
                    <xdr:colOff>0</xdr:colOff>
                    <xdr:row>85</xdr:row>
                    <xdr:rowOff>133350</xdr:rowOff>
                  </from>
                  <to>
                    <xdr:col>0</xdr:col>
                    <xdr:colOff>114300</xdr:colOff>
                    <xdr:row>86</xdr:row>
                    <xdr:rowOff>161925</xdr:rowOff>
                  </to>
                </anchor>
              </controlPr>
            </control>
          </mc:Choice>
        </mc:AlternateContent>
        <mc:AlternateContent xmlns:mc="http://schemas.openxmlformats.org/markup-compatibility/2006">
          <mc:Choice Requires="x14">
            <control shapeId="4125" r:id="rId30" name="Check Box 29">
              <controlPr defaultSize="0" autoFill="0" autoLine="0" autoPict="0">
                <anchor moveWithCells="1" sizeWithCells="1">
                  <from>
                    <xdr:col>0</xdr:col>
                    <xdr:colOff>0</xdr:colOff>
                    <xdr:row>87</xdr:row>
                    <xdr:rowOff>0</xdr:rowOff>
                  </from>
                  <to>
                    <xdr:col>0</xdr:col>
                    <xdr:colOff>114300</xdr:colOff>
                    <xdr:row>87</xdr:row>
                    <xdr:rowOff>123825</xdr:rowOff>
                  </to>
                </anchor>
              </controlPr>
            </control>
          </mc:Choice>
        </mc:AlternateContent>
        <mc:AlternateContent xmlns:mc="http://schemas.openxmlformats.org/markup-compatibility/2006">
          <mc:Choice Requires="x14">
            <control shapeId="4126" r:id="rId31" name="Check Box 30">
              <controlPr defaultSize="0" autoFill="0" autoLine="0" autoPict="0">
                <anchor moveWithCells="1" sizeWithCells="1">
                  <from>
                    <xdr:col>0</xdr:col>
                    <xdr:colOff>0</xdr:colOff>
                    <xdr:row>87</xdr:row>
                    <xdr:rowOff>142875</xdr:rowOff>
                  </from>
                  <to>
                    <xdr:col>0</xdr:col>
                    <xdr:colOff>114300</xdr:colOff>
                    <xdr:row>88</xdr:row>
                    <xdr:rowOff>123825</xdr:rowOff>
                  </to>
                </anchor>
              </controlPr>
            </control>
          </mc:Choice>
        </mc:AlternateContent>
        <mc:AlternateContent xmlns:mc="http://schemas.openxmlformats.org/markup-compatibility/2006">
          <mc:Choice Requires="x14">
            <control shapeId="4127" r:id="rId32" name="Check Box 31">
              <controlPr defaultSize="0" autoFill="0" autoLine="0" autoPict="0">
                <anchor moveWithCells="1" sizeWithCells="1">
                  <from>
                    <xdr:col>0</xdr:col>
                    <xdr:colOff>0</xdr:colOff>
                    <xdr:row>89</xdr:row>
                    <xdr:rowOff>28575</xdr:rowOff>
                  </from>
                  <to>
                    <xdr:col>0</xdr:col>
                    <xdr:colOff>114300</xdr:colOff>
                    <xdr:row>89</xdr:row>
                    <xdr:rowOff>238125</xdr:rowOff>
                  </to>
                </anchor>
              </controlPr>
            </control>
          </mc:Choice>
        </mc:AlternateContent>
        <mc:AlternateContent xmlns:mc="http://schemas.openxmlformats.org/markup-compatibility/2006">
          <mc:Choice Requires="x14">
            <control shapeId="4128" r:id="rId33" name="Check Box 32">
              <controlPr defaultSize="0" autoFill="0" autoLine="0" autoPict="0">
                <anchor moveWithCells="1" sizeWithCells="1">
                  <from>
                    <xdr:col>0</xdr:col>
                    <xdr:colOff>19050</xdr:colOff>
                    <xdr:row>89</xdr:row>
                    <xdr:rowOff>466725</xdr:rowOff>
                  </from>
                  <to>
                    <xdr:col>0</xdr:col>
                    <xdr:colOff>114300</xdr:colOff>
                    <xdr:row>90</xdr:row>
                    <xdr:rowOff>114300</xdr:rowOff>
                  </to>
                </anchor>
              </controlPr>
            </control>
          </mc:Choice>
        </mc:AlternateContent>
        <mc:AlternateContent xmlns:mc="http://schemas.openxmlformats.org/markup-compatibility/2006">
          <mc:Choice Requires="x14">
            <control shapeId="4129" r:id="rId34" name="Check Box 33">
              <controlPr defaultSize="0" autoFill="0" autoLine="0" autoPict="0">
                <anchor moveWithCells="1" sizeWithCells="1">
                  <from>
                    <xdr:col>0</xdr:col>
                    <xdr:colOff>0</xdr:colOff>
                    <xdr:row>91</xdr:row>
                    <xdr:rowOff>142875</xdr:rowOff>
                  </from>
                  <to>
                    <xdr:col>0</xdr:col>
                    <xdr:colOff>95250</xdr:colOff>
                    <xdr:row>92</xdr:row>
                    <xdr:rowOff>133350</xdr:rowOff>
                  </to>
                </anchor>
              </controlPr>
            </control>
          </mc:Choice>
        </mc:AlternateContent>
        <mc:AlternateContent xmlns:mc="http://schemas.openxmlformats.org/markup-compatibility/2006">
          <mc:Choice Requires="x14">
            <control shapeId="4130" r:id="rId35" name="Check Box 34">
              <controlPr defaultSize="0" autoFill="0" autoLine="0" autoPict="0">
                <anchor moveWithCells="1" sizeWithCells="1">
                  <from>
                    <xdr:col>0</xdr:col>
                    <xdr:colOff>0</xdr:colOff>
                    <xdr:row>92</xdr:row>
                    <xdr:rowOff>628650</xdr:rowOff>
                  </from>
                  <to>
                    <xdr:col>0</xdr:col>
                    <xdr:colOff>95250</xdr:colOff>
                    <xdr:row>93</xdr:row>
                    <xdr:rowOff>133350</xdr:rowOff>
                  </to>
                </anchor>
              </controlPr>
            </control>
          </mc:Choice>
        </mc:AlternateContent>
        <mc:AlternateContent xmlns:mc="http://schemas.openxmlformats.org/markup-compatibility/2006">
          <mc:Choice Requires="x14">
            <control shapeId="4131" r:id="rId36" name="Check Box 35">
              <controlPr defaultSize="0" autoFill="0" autoLine="0" autoPict="0">
                <anchor moveWithCells="1" sizeWithCells="1">
                  <from>
                    <xdr:col>0</xdr:col>
                    <xdr:colOff>0</xdr:colOff>
                    <xdr:row>94</xdr:row>
                    <xdr:rowOff>142875</xdr:rowOff>
                  </from>
                  <to>
                    <xdr:col>0</xdr:col>
                    <xdr:colOff>95250</xdr:colOff>
                    <xdr:row>95</xdr:row>
                    <xdr:rowOff>123825</xdr:rowOff>
                  </to>
                </anchor>
              </controlPr>
            </control>
          </mc:Choice>
        </mc:AlternateContent>
        <mc:AlternateContent xmlns:mc="http://schemas.openxmlformats.org/markup-compatibility/2006">
          <mc:Choice Requires="x14">
            <control shapeId="4132" r:id="rId37" name="Check Box 36">
              <controlPr defaultSize="0" autoFill="0" autoLine="0" autoPict="0">
                <anchor moveWithCells="1" sizeWithCells="1">
                  <from>
                    <xdr:col>0</xdr:col>
                    <xdr:colOff>0</xdr:colOff>
                    <xdr:row>97</xdr:row>
                    <xdr:rowOff>142875</xdr:rowOff>
                  </from>
                  <to>
                    <xdr:col>0</xdr:col>
                    <xdr:colOff>95250</xdr:colOff>
                    <xdr:row>98</xdr:row>
                    <xdr:rowOff>123825</xdr:rowOff>
                  </to>
                </anchor>
              </controlPr>
            </control>
          </mc:Choice>
        </mc:AlternateContent>
        <mc:AlternateContent xmlns:mc="http://schemas.openxmlformats.org/markup-compatibility/2006">
          <mc:Choice Requires="x14">
            <control shapeId="4133" r:id="rId38" name="Check Box 37">
              <controlPr defaultSize="0" autoFill="0" autoLine="0" autoPict="0">
                <anchor moveWithCells="1" sizeWithCells="1">
                  <from>
                    <xdr:col>0</xdr:col>
                    <xdr:colOff>0</xdr:colOff>
                    <xdr:row>95</xdr:row>
                    <xdr:rowOff>323850</xdr:rowOff>
                  </from>
                  <to>
                    <xdr:col>0</xdr:col>
                    <xdr:colOff>95250</xdr:colOff>
                    <xdr:row>96</xdr:row>
                    <xdr:rowOff>114300</xdr:rowOff>
                  </to>
                </anchor>
              </controlPr>
            </control>
          </mc:Choice>
        </mc:AlternateContent>
        <mc:AlternateContent xmlns:mc="http://schemas.openxmlformats.org/markup-compatibility/2006">
          <mc:Choice Requires="x14">
            <control shapeId="4134" r:id="rId39" name="Check Box 38">
              <controlPr defaultSize="0" autoFill="0" autoLine="0" autoPict="0">
                <anchor moveWithCells="1" sizeWithCells="1">
                  <from>
                    <xdr:col>0</xdr:col>
                    <xdr:colOff>0</xdr:colOff>
                    <xdr:row>42</xdr:row>
                    <xdr:rowOff>57150</xdr:rowOff>
                  </from>
                  <to>
                    <xdr:col>0</xdr:col>
                    <xdr:colOff>114300</xdr:colOff>
                    <xdr:row>42</xdr:row>
                    <xdr:rowOff>209550</xdr:rowOff>
                  </to>
                </anchor>
              </controlPr>
            </control>
          </mc:Choice>
        </mc:AlternateContent>
        <mc:AlternateContent xmlns:mc="http://schemas.openxmlformats.org/markup-compatibility/2006">
          <mc:Choice Requires="x14">
            <control shapeId="4136" r:id="rId40" name="Check Box 40">
              <controlPr defaultSize="0" autoFill="0" autoLine="0" autoPict="0">
                <anchor moveWithCells="1" sizeWithCells="1">
                  <from>
                    <xdr:col>0</xdr:col>
                    <xdr:colOff>0</xdr:colOff>
                    <xdr:row>46</xdr:row>
                    <xdr:rowOff>19050</xdr:rowOff>
                  </from>
                  <to>
                    <xdr:col>0</xdr:col>
                    <xdr:colOff>114300</xdr:colOff>
                    <xdr:row>46</xdr:row>
                    <xdr:rowOff>209550</xdr:rowOff>
                  </to>
                </anchor>
              </controlPr>
            </control>
          </mc:Choice>
        </mc:AlternateContent>
        <mc:AlternateContent xmlns:mc="http://schemas.openxmlformats.org/markup-compatibility/2006">
          <mc:Choice Requires="x14">
            <control shapeId="4137" r:id="rId41" name="Check Box 41">
              <controlPr defaultSize="0" autoFill="0" autoLine="0" autoPict="0">
                <anchor moveWithCells="1" sizeWithCells="1">
                  <from>
                    <xdr:col>0</xdr:col>
                    <xdr:colOff>0</xdr:colOff>
                    <xdr:row>47</xdr:row>
                    <xdr:rowOff>9525</xdr:rowOff>
                  </from>
                  <to>
                    <xdr:col>0</xdr:col>
                    <xdr:colOff>114300</xdr:colOff>
                    <xdr:row>47</xdr:row>
                    <xdr:rowOff>180975</xdr:rowOff>
                  </to>
                </anchor>
              </controlPr>
            </control>
          </mc:Choice>
        </mc:AlternateContent>
        <mc:AlternateContent xmlns:mc="http://schemas.openxmlformats.org/markup-compatibility/2006">
          <mc:Choice Requires="x14">
            <control shapeId="4138" r:id="rId42" name="Check Box 42">
              <controlPr defaultSize="0" autoFill="0" autoLine="0" autoPict="0">
                <anchor moveWithCells="1" sizeWithCells="1">
                  <from>
                    <xdr:col>0</xdr:col>
                    <xdr:colOff>0</xdr:colOff>
                    <xdr:row>48</xdr:row>
                    <xdr:rowOff>47625</xdr:rowOff>
                  </from>
                  <to>
                    <xdr:col>0</xdr:col>
                    <xdr:colOff>114300</xdr:colOff>
                    <xdr:row>48</xdr:row>
                    <xdr:rowOff>200025</xdr:rowOff>
                  </to>
                </anchor>
              </controlPr>
            </control>
          </mc:Choice>
        </mc:AlternateContent>
        <mc:AlternateContent xmlns:mc="http://schemas.openxmlformats.org/markup-compatibility/2006">
          <mc:Choice Requires="x14">
            <control shapeId="4139" r:id="rId43" name="Check Box 43">
              <controlPr defaultSize="0" autoFill="0" autoLine="0" autoPict="0">
                <anchor moveWithCells="1" sizeWithCells="1">
                  <from>
                    <xdr:col>0</xdr:col>
                    <xdr:colOff>0</xdr:colOff>
                    <xdr:row>81</xdr:row>
                    <xdr:rowOff>142875</xdr:rowOff>
                  </from>
                  <to>
                    <xdr:col>0</xdr:col>
                    <xdr:colOff>114300</xdr:colOff>
                    <xdr:row>82</xdr:row>
                    <xdr:rowOff>133350</xdr:rowOff>
                  </to>
                </anchor>
              </controlPr>
            </control>
          </mc:Choice>
        </mc:AlternateContent>
        <mc:AlternateContent xmlns:mc="http://schemas.openxmlformats.org/markup-compatibility/2006">
          <mc:Choice Requires="x14">
            <control shapeId="4140" r:id="rId44" name="Check Box 44">
              <controlPr defaultSize="0" autoFill="0" autoLine="0" autoPict="0">
                <anchor moveWithCells="1" sizeWithCells="1">
                  <from>
                    <xdr:col>0</xdr:col>
                    <xdr:colOff>0</xdr:colOff>
                    <xdr:row>82</xdr:row>
                    <xdr:rowOff>304800</xdr:rowOff>
                  </from>
                  <to>
                    <xdr:col>0</xdr:col>
                    <xdr:colOff>114300</xdr:colOff>
                    <xdr:row>83</xdr:row>
                    <xdr:rowOff>133350</xdr:rowOff>
                  </to>
                </anchor>
              </controlPr>
            </control>
          </mc:Choice>
        </mc:AlternateContent>
        <mc:AlternateContent xmlns:mc="http://schemas.openxmlformats.org/markup-compatibility/2006">
          <mc:Choice Requires="x14">
            <control shapeId="4141" r:id="rId45" name="Check Box 45">
              <controlPr defaultSize="0" autoFill="0" autoLine="0" autoPict="0">
                <anchor moveWithCells="1" sizeWithCells="1">
                  <from>
                    <xdr:col>0</xdr:col>
                    <xdr:colOff>0</xdr:colOff>
                    <xdr:row>83</xdr:row>
                    <xdr:rowOff>152400</xdr:rowOff>
                  </from>
                  <to>
                    <xdr:col>0</xdr:col>
                    <xdr:colOff>114300</xdr:colOff>
                    <xdr:row>84</xdr:row>
                    <xdr:rowOff>142875</xdr:rowOff>
                  </to>
                </anchor>
              </controlPr>
            </control>
          </mc:Choice>
        </mc:AlternateContent>
        <mc:AlternateContent xmlns:mc="http://schemas.openxmlformats.org/markup-compatibility/2006">
          <mc:Choice Requires="x14">
            <control shapeId="4144" r:id="rId46" name="Check Box 48">
              <controlPr defaultSize="0" autoFill="0" autoLine="0" autoPict="0">
                <anchor moveWithCells="1" sizeWithCells="1">
                  <from>
                    <xdr:col>0</xdr:col>
                    <xdr:colOff>0</xdr:colOff>
                    <xdr:row>93</xdr:row>
                    <xdr:rowOff>628650</xdr:rowOff>
                  </from>
                  <to>
                    <xdr:col>0</xdr:col>
                    <xdr:colOff>95250</xdr:colOff>
                    <xdr:row>94</xdr:row>
                    <xdr:rowOff>133350</xdr:rowOff>
                  </to>
                </anchor>
              </controlPr>
            </control>
          </mc:Choice>
        </mc:AlternateContent>
        <mc:AlternateContent xmlns:mc="http://schemas.openxmlformats.org/markup-compatibility/2006">
          <mc:Choice Requires="x14">
            <control shapeId="4146" r:id="rId47" name="Check Box 50">
              <controlPr defaultSize="0" autoFill="0" autoLine="0" autoPict="0">
                <anchor moveWithCells="1" sizeWithCells="1">
                  <from>
                    <xdr:col>0</xdr:col>
                    <xdr:colOff>0</xdr:colOff>
                    <xdr:row>45</xdr:row>
                    <xdr:rowOff>142875</xdr:rowOff>
                  </from>
                  <to>
                    <xdr:col>0</xdr:col>
                    <xdr:colOff>114300</xdr:colOff>
                    <xdr:row>45</xdr:row>
                    <xdr:rowOff>304800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0539" yWindow="11219" count="2">
        <x14:dataValidation type="list" operator="equal" allowBlank="1">
          <x14:formula1>
            <xm:f>Tabelle!$G$2:$G$4</xm:f>
          </x14:formula1>
          <x14:formula2>
            <xm:f>0</xm:f>
          </x14:formula2>
          <xm:sqref>B28</xm:sqref>
        </x14:dataValidation>
        <x14:dataValidation type="list" operator="equal" allowBlank="1">
          <x14:formula1>
            <xm:f>Tabelle!$N$2:$N$3</xm:f>
          </x14:formula1>
          <x14:formula2>
            <xm:f>0</xm:f>
          </x14:formula2>
          <xm:sqref>B41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pageSetUpPr fitToPage="1"/>
  </sheetPr>
  <dimension ref="B6"/>
  <sheetViews>
    <sheetView zoomScaleNormal="100" workbookViewId="0"/>
  </sheetViews>
  <sheetFormatPr defaultColWidth="11.5703125" defaultRowHeight="15" x14ac:dyDescent="0.25"/>
  <cols>
    <col min="1" max="1" width="6" customWidth="1"/>
    <col min="2" max="7" width="11.7109375" customWidth="1"/>
  </cols>
  <sheetData>
    <row r="6" spans="2:2" x14ac:dyDescent="0.25">
      <c r="B6" t="s">
        <v>95</v>
      </c>
    </row>
  </sheetData>
  <sheetProtection selectLockedCells="1" selectUnlockedCells="1"/>
  <pageMargins left="0.59027777777777779" right="0.39374999999999999" top="0.88611111111111107" bottom="1.5159722222222221" header="0.78749999999999998" footer="0.78749999999999998"/>
  <pageSetup paperSize="9" firstPageNumber="0" fitToHeight="5" orientation="portrait" horizontalDpi="300" verticalDpi="300"/>
  <headerFooter alignWithMargins="0">
    <oddFooter>&amp;C&amp;"Arial,Regular"&amp;8Pagina &amp;P di &amp;N
&amp;F
&amp;A
data &amp;D
ora  &amp;T</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pageSetUpPr fitToPage="1"/>
  </sheetPr>
  <dimension ref="B1:E25"/>
  <sheetViews>
    <sheetView zoomScaleNormal="100" workbookViewId="0">
      <selection activeCell="B1" sqref="B1:E1"/>
    </sheetView>
  </sheetViews>
  <sheetFormatPr defaultColWidth="11.7109375" defaultRowHeight="14.25" x14ac:dyDescent="0.2"/>
  <cols>
    <col min="1" max="1" width="3.5703125" style="42" customWidth="1"/>
    <col min="2" max="2" width="12.5703125" style="42" customWidth="1"/>
    <col min="3" max="3" width="38.85546875" style="42" customWidth="1"/>
    <col min="4" max="4" width="18" style="42" customWidth="1"/>
    <col min="5" max="5" width="19.85546875" style="42" customWidth="1"/>
    <col min="6" max="16384" width="11.7109375" style="42"/>
  </cols>
  <sheetData>
    <row r="1" spans="2:5" x14ac:dyDescent="0.2">
      <c r="B1" s="140" t="s">
        <v>96</v>
      </c>
      <c r="C1" s="140"/>
      <c r="D1" s="140"/>
      <c r="E1" s="140"/>
    </row>
    <row r="3" spans="2:5" x14ac:dyDescent="0.2">
      <c r="C3" s="43" t="s">
        <v>97</v>
      </c>
      <c r="D3" s="44">
        <f>+Determinazione!C8</f>
        <v>0</v>
      </c>
    </row>
    <row r="6" spans="2:5" ht="25.5" x14ac:dyDescent="0.2">
      <c r="B6" s="45" t="s">
        <v>98</v>
      </c>
      <c r="C6" s="45" t="s">
        <v>99</v>
      </c>
      <c r="D6" s="45" t="s">
        <v>100</v>
      </c>
      <c r="E6" s="45" t="s">
        <v>101</v>
      </c>
    </row>
    <row r="7" spans="2:5" x14ac:dyDescent="0.2">
      <c r="B7" s="46"/>
      <c r="C7" s="39"/>
      <c r="D7" s="47"/>
      <c r="E7" s="48"/>
    </row>
    <row r="8" spans="2:5" x14ac:dyDescent="0.2">
      <c r="B8" s="46"/>
      <c r="C8" s="39"/>
      <c r="D8" s="47"/>
      <c r="E8" s="39"/>
    </row>
    <row r="9" spans="2:5" x14ac:dyDescent="0.2">
      <c r="B9" s="46"/>
      <c r="C9" s="39"/>
      <c r="D9" s="47"/>
      <c r="E9" s="39"/>
    </row>
    <row r="10" spans="2:5" x14ac:dyDescent="0.2">
      <c r="B10" s="46"/>
      <c r="C10" s="39"/>
      <c r="D10" s="47"/>
      <c r="E10" s="39"/>
    </row>
    <row r="11" spans="2:5" x14ac:dyDescent="0.2">
      <c r="B11" s="46"/>
      <c r="C11" s="39"/>
      <c r="D11" s="47"/>
      <c r="E11" s="39"/>
    </row>
    <row r="21" spans="2:2" x14ac:dyDescent="0.2">
      <c r="B21" s="49" t="str">
        <f>IF(B7="","","Data concessione "&amp;TEXT(B7,"gg/mm/AAAA")&amp;" - Ente concedente "&amp;C7&amp;" - Importo agevolazione euro "&amp;D7&amp;" - Intensità agevolazione "&amp;E7*100&amp;"%")</f>
        <v/>
      </c>
    </row>
    <row r="22" spans="2:2" x14ac:dyDescent="0.2">
      <c r="B22" s="49" t="str">
        <f>IF(B8="","","Data concessione "&amp;TEXT(B8,"gg/mm/AAAA")&amp;" - Ente concedente "&amp;C8&amp;" - Importo agevolazione euro "&amp;D8&amp;" - Intensità agevolazione "&amp;E8*100&amp;"%")</f>
        <v/>
      </c>
    </row>
    <row r="23" spans="2:2" x14ac:dyDescent="0.2">
      <c r="B23" s="49" t="str">
        <f>IF(B9="","","Data concessione "&amp;TEXT(B9,"gg/mm/AAAA")&amp;" - Ente concedente "&amp;C9&amp;" - Importo agevolazione euro "&amp;D9&amp;" - Intensità agevolazione "&amp;E9*100&amp;"%")</f>
        <v/>
      </c>
    </row>
    <row r="24" spans="2:2" x14ac:dyDescent="0.2">
      <c r="B24" s="49" t="str">
        <f>IF(B10="","","Data concessione "&amp;TEXT(B10,"gg/mm/AAAA")&amp;" - Ente concedente "&amp;C10&amp;" - Importo agevolazione euro "&amp;D10&amp;" - Intensità agevolazione "&amp;E10*100&amp;"%")</f>
        <v/>
      </c>
    </row>
    <row r="25" spans="2:2" x14ac:dyDescent="0.2">
      <c r="B25" s="49" t="str">
        <f>IF(B11="","","Data concessione "&amp;TEXT(B11,"gg/mm/AAAA")&amp;" - Ente concedente "&amp;C11&amp;" - Importo agevolazione euro "&amp;D11&amp;" - Intensità agevolazione "&amp;E11*100&amp;"%")</f>
        <v/>
      </c>
    </row>
  </sheetData>
  <sheetProtection password="CF2B" sheet="1" objects="1" scenarios="1"/>
  <mergeCells count="1">
    <mergeCell ref="B1:E1"/>
  </mergeCells>
  <pageMargins left="0.59055118110236227" right="0.39370078740157483" top="1.4960629921259843" bottom="1.7322834645669292" header="0.78740157480314965" footer="1.1023622047244095"/>
  <pageSetup paperSize="9"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7">
    <pageSetUpPr fitToPage="1"/>
  </sheetPr>
  <dimension ref="A2:D41"/>
  <sheetViews>
    <sheetView zoomScaleNormal="100" workbookViewId="0">
      <selection activeCell="B1" sqref="B1"/>
    </sheetView>
  </sheetViews>
  <sheetFormatPr defaultColWidth="11.7109375" defaultRowHeight="15" x14ac:dyDescent="0.25"/>
  <cols>
    <col min="1" max="1" width="5.28515625" style="50" customWidth="1"/>
    <col min="2" max="2" width="99.42578125" style="51" customWidth="1"/>
    <col min="3" max="3" width="4.42578125" style="50" customWidth="1"/>
    <col min="4" max="4" width="3.42578125" style="50" customWidth="1"/>
    <col min="5" max="8" width="11.7109375" style="50"/>
    <col min="9" max="9" width="6.5703125" style="50" customWidth="1"/>
    <col min="10" max="16384" width="11.7109375" style="50"/>
  </cols>
  <sheetData>
    <row r="2" spans="1:4" ht="18" x14ac:dyDescent="0.25">
      <c r="B2" s="52" t="s">
        <v>102</v>
      </c>
    </row>
    <row r="3" spans="1:4" x14ac:dyDescent="0.25">
      <c r="B3" s="9" t="s">
        <v>103</v>
      </c>
    </row>
    <row r="4" spans="1:4" x14ac:dyDescent="0.25">
      <c r="B4" s="53"/>
    </row>
    <row r="5" spans="1:4" x14ac:dyDescent="0.25">
      <c r="A5" s="54"/>
      <c r="B5" s="19" t="str">
        <f>+'Richiesta Erogazione'!B7</f>
        <v xml:space="preserve">La Sottoscritta   nato a  il 00/01/1900, Codice Fiscale </v>
      </c>
      <c r="C5" s="54"/>
      <c r="D5" s="54"/>
    </row>
    <row r="6" spans="1:4" x14ac:dyDescent="0.25">
      <c r="A6" s="54"/>
      <c r="B6" s="19" t="str">
        <f>+'Richiesta Erogazione'!B8</f>
        <v xml:space="preserve">in qualità di  dell'impresa   Codice ATECO </v>
      </c>
      <c r="C6" s="54"/>
      <c r="D6" s="54"/>
    </row>
    <row r="7" spans="1:4" x14ac:dyDescent="0.25">
      <c r="A7" s="54"/>
      <c r="B7" s="19" t="str">
        <f>+'Richiesta Erogazione'!B9</f>
        <v xml:space="preserve">Partita IVA  e Codice Fiscale </v>
      </c>
      <c r="C7" s="54"/>
      <c r="D7" s="54"/>
    </row>
    <row r="8" spans="1:4" x14ac:dyDescent="0.25">
      <c r="A8" s="54"/>
      <c r="B8" s="19" t="str">
        <f>+'Richiesta Erogazione'!B10</f>
        <v xml:space="preserve">Iscritta alla CCIAA di  dal 00/01/1900, Indirizzo PEC comunicato al Reg. Imprese </v>
      </c>
      <c r="C8" s="54"/>
      <c r="D8" s="54"/>
    </row>
    <row r="9" spans="1:4" x14ac:dyDescent="0.25">
      <c r="A9" s="54"/>
      <c r="B9" s="19" t="str">
        <f>+'Richiesta Erogazione'!B11</f>
        <v xml:space="preserve">Sede Legale in  n.  Comune di  Provincia  CAP </v>
      </c>
      <c r="C9" s="54"/>
      <c r="D9" s="54"/>
    </row>
    <row r="10" spans="1:4" x14ac:dyDescent="0.25">
      <c r="A10" s="54"/>
      <c r="B10" s="17"/>
      <c r="C10" s="54"/>
      <c r="D10" s="54"/>
    </row>
    <row r="11" spans="1:4" ht="51.75" x14ac:dyDescent="0.25">
      <c r="A11" s="54"/>
      <c r="B11" s="22" t="s">
        <v>104</v>
      </c>
      <c r="C11" s="54"/>
      <c r="D11" s="54"/>
    </row>
    <row r="12" spans="1:4" ht="39" x14ac:dyDescent="0.25">
      <c r="A12" s="54"/>
      <c r="B12" s="55" t="s">
        <v>105</v>
      </c>
      <c r="C12" s="54"/>
      <c r="D12" s="54"/>
    </row>
    <row r="13" spans="1:4" x14ac:dyDescent="0.25">
      <c r="A13" s="54"/>
      <c r="B13" s="17"/>
      <c r="C13" s="54"/>
      <c r="D13" s="54"/>
    </row>
    <row r="14" spans="1:4" x14ac:dyDescent="0.25">
      <c r="A14" s="54"/>
      <c r="B14" s="2" t="s">
        <v>106</v>
      </c>
      <c r="C14" s="54"/>
      <c r="D14" s="54"/>
    </row>
    <row r="15" spans="1:4" x14ac:dyDescent="0.25">
      <c r="A15" s="54"/>
      <c r="B15" s="17"/>
      <c r="C15" s="54"/>
      <c r="D15" s="54"/>
    </row>
    <row r="16" spans="1:4" x14ac:dyDescent="0.25">
      <c r="A16" s="54"/>
      <c r="B16" s="20" t="s">
        <v>107</v>
      </c>
      <c r="C16" s="54"/>
      <c r="D16" s="54"/>
    </row>
    <row r="17" spans="1:4" ht="26.25" x14ac:dyDescent="0.25">
      <c r="A17" s="56"/>
      <c r="B17" s="22" t="s">
        <v>108</v>
      </c>
      <c r="C17" s="54"/>
      <c r="D17" s="54"/>
    </row>
    <row r="18" spans="1:4" ht="64.5" x14ac:dyDescent="0.25">
      <c r="A18" s="56"/>
      <c r="B18" s="22" t="s">
        <v>109</v>
      </c>
      <c r="C18" s="54"/>
      <c r="D18" s="54"/>
    </row>
    <row r="19" spans="1:4" ht="35.450000000000003" customHeight="1" x14ac:dyDescent="0.25">
      <c r="A19" s="17">
        <v>1</v>
      </c>
      <c r="B19" s="17" t="str">
        <f>+TabAiutiStato!B21</f>
        <v/>
      </c>
      <c r="C19" s="54"/>
      <c r="D19" s="54"/>
    </row>
    <row r="20" spans="1:4" ht="35.450000000000003" customHeight="1" x14ac:dyDescent="0.25">
      <c r="A20" s="17">
        <v>2</v>
      </c>
      <c r="B20" s="17" t="str">
        <f>+TabAiutiStato!B22</f>
        <v/>
      </c>
      <c r="C20" s="54"/>
      <c r="D20" s="54"/>
    </row>
    <row r="21" spans="1:4" ht="35.450000000000003" customHeight="1" x14ac:dyDescent="0.25">
      <c r="A21" s="17">
        <v>3</v>
      </c>
      <c r="B21" s="17" t="str">
        <f>+TabAiutiStato!B23</f>
        <v/>
      </c>
      <c r="C21" s="54"/>
      <c r="D21" s="54"/>
    </row>
    <row r="22" spans="1:4" ht="35.450000000000003" customHeight="1" x14ac:dyDescent="0.25">
      <c r="A22" s="17">
        <v>4</v>
      </c>
      <c r="B22" s="17" t="str">
        <f>+TabAiutiStato!B24</f>
        <v/>
      </c>
      <c r="C22" s="54"/>
      <c r="D22" s="54"/>
    </row>
    <row r="23" spans="1:4" ht="35.450000000000003" customHeight="1" x14ac:dyDescent="0.25">
      <c r="A23" s="17">
        <v>5</v>
      </c>
      <c r="B23" s="17" t="str">
        <f>+TabAiutiStato!B25</f>
        <v/>
      </c>
      <c r="C23" s="54"/>
      <c r="D23" s="54"/>
    </row>
    <row r="24" spans="1:4" x14ac:dyDescent="0.25">
      <c r="A24" s="54"/>
      <c r="B24" s="54"/>
      <c r="C24" s="54"/>
      <c r="D24" s="54"/>
    </row>
    <row r="25" spans="1:4" x14ac:dyDescent="0.25">
      <c r="A25" s="54"/>
      <c r="B25" s="2" t="s">
        <v>68</v>
      </c>
      <c r="C25" s="54"/>
      <c r="D25" s="54"/>
    </row>
    <row r="26" spans="1:4" x14ac:dyDescent="0.25">
      <c r="A26" s="54"/>
      <c r="B26" s="19"/>
      <c r="C26" s="54"/>
      <c r="D26" s="54"/>
    </row>
    <row r="27" spans="1:4" ht="51.75" x14ac:dyDescent="0.25">
      <c r="A27" s="56"/>
      <c r="B27" s="55" t="s">
        <v>110</v>
      </c>
      <c r="C27" s="54"/>
      <c r="D27" s="54"/>
    </row>
    <row r="28" spans="1:4" ht="64.5" x14ac:dyDescent="0.25">
      <c r="A28" s="56"/>
      <c r="B28" s="55" t="s">
        <v>5627</v>
      </c>
      <c r="C28" s="54"/>
      <c r="D28" s="54"/>
    </row>
    <row r="29" spans="1:4" ht="118.35" customHeight="1" x14ac:dyDescent="0.25">
      <c r="A29" s="57"/>
      <c r="B29" s="58" t="s">
        <v>5628</v>
      </c>
      <c r="C29" s="54"/>
      <c r="D29" s="54"/>
    </row>
    <row r="30" spans="1:4" ht="118.35" customHeight="1" x14ac:dyDescent="0.25">
      <c r="A30" s="56"/>
      <c r="B30" s="58" t="s">
        <v>5629</v>
      </c>
      <c r="C30" s="54"/>
      <c r="D30" s="54"/>
    </row>
    <row r="31" spans="1:4" x14ac:dyDescent="0.25">
      <c r="A31" s="54"/>
      <c r="B31" s="3"/>
    </row>
    <row r="32" spans="1:4" ht="26.25" x14ac:dyDescent="0.25">
      <c r="A32" s="54"/>
      <c r="B32" s="55" t="s">
        <v>111</v>
      </c>
    </row>
    <row r="33" spans="1:2" ht="51.75" x14ac:dyDescent="0.25">
      <c r="A33" s="59"/>
      <c r="B33" s="22" t="s">
        <v>112</v>
      </c>
    </row>
    <row r="34" spans="1:2" ht="26.25" x14ac:dyDescent="0.25">
      <c r="A34" s="59"/>
      <c r="B34" s="22" t="s">
        <v>113</v>
      </c>
    </row>
    <row r="35" spans="1:2" ht="26.25" x14ac:dyDescent="0.25">
      <c r="A35" s="59"/>
      <c r="B35" s="22" t="s">
        <v>114</v>
      </c>
    </row>
    <row r="36" spans="1:2" x14ac:dyDescent="0.25">
      <c r="A36" s="59"/>
      <c r="B36" s="22" t="s">
        <v>115</v>
      </c>
    </row>
    <row r="37" spans="1:2" x14ac:dyDescent="0.25">
      <c r="B37" s="3"/>
    </row>
    <row r="38" spans="1:2" x14ac:dyDescent="0.25">
      <c r="B38" s="27" t="s">
        <v>92</v>
      </c>
    </row>
    <row r="39" spans="1:2" x14ac:dyDescent="0.25">
      <c r="B39" s="3"/>
    </row>
    <row r="40" spans="1:2" x14ac:dyDescent="0.25">
      <c r="B40" s="22" t="s">
        <v>93</v>
      </c>
    </row>
    <row r="41" spans="1:2" x14ac:dyDescent="0.25">
      <c r="B41" s="22" t="s">
        <v>94</v>
      </c>
    </row>
  </sheetData>
  <sheetProtection password="CF2B" sheet="1" objects="1" scenarios="1"/>
  <pageMargins left="0.59055118110236227" right="0.39370078740157483" top="1.4960629921259843" bottom="1.7322834645669292" header="0.78740157480314965" footer="1.1023622047244095"/>
  <pageSetup paperSize="9" scale="86"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7170" r:id="rId5" name="Casella di controllo 2">
              <controlPr defaultSize="0" autoFill="0" autoLine="0" autoPict="0">
                <anchor moveWithCells="1" sizeWithCells="1">
                  <from>
                    <xdr:col>0</xdr:col>
                    <xdr:colOff>66675</xdr:colOff>
                    <xdr:row>16</xdr:row>
                    <xdr:rowOff>76200</xdr:rowOff>
                  </from>
                  <to>
                    <xdr:col>0</xdr:col>
                    <xdr:colOff>171450</xdr:colOff>
                    <xdr:row>16</xdr:row>
                    <xdr:rowOff>190500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sizeWithCells="1">
                  <from>
                    <xdr:col>0</xdr:col>
                    <xdr:colOff>76200</xdr:colOff>
                    <xdr:row>17</xdr:row>
                    <xdr:rowOff>114300</xdr:rowOff>
                  </from>
                  <to>
                    <xdr:col>0</xdr:col>
                    <xdr:colOff>171450</xdr:colOff>
                    <xdr:row>17</xdr:row>
                    <xdr:rowOff>285750</xdr:rowOff>
                  </to>
                </anchor>
              </controlPr>
            </control>
          </mc:Choice>
        </mc:AlternateContent>
        <mc:AlternateContent xmlns:mc="http://schemas.openxmlformats.org/markup-compatibility/2006">
          <mc:Choice Requires="x14">
            <control shapeId="7174" r:id="rId7" name="Check Box 6">
              <controlPr defaultSize="0" autoFill="0" autoLine="0" autoPict="0">
                <anchor moveWithCells="1" sizeWithCells="1">
                  <from>
                    <xdr:col>0</xdr:col>
                    <xdr:colOff>0</xdr:colOff>
                    <xdr:row>26</xdr:row>
                    <xdr:rowOff>238125</xdr:rowOff>
                  </from>
                  <to>
                    <xdr:col>0</xdr:col>
                    <xdr:colOff>95250</xdr:colOff>
                    <xdr:row>26</xdr:row>
                    <xdr:rowOff>381000</xdr:rowOff>
                  </to>
                </anchor>
              </controlPr>
            </control>
          </mc:Choice>
        </mc:AlternateContent>
        <mc:AlternateContent xmlns:mc="http://schemas.openxmlformats.org/markup-compatibility/2006">
          <mc:Choice Requires="x14">
            <control shapeId="7175" r:id="rId8" name="Check Box 7">
              <controlPr defaultSize="0" autoFill="0" autoLine="0" autoPict="0">
                <anchor moveWithCells="1" sizeWithCells="1">
                  <from>
                    <xdr:col>0</xdr:col>
                    <xdr:colOff>0</xdr:colOff>
                    <xdr:row>28</xdr:row>
                    <xdr:rowOff>47625</xdr:rowOff>
                  </from>
                  <to>
                    <xdr:col>0</xdr:col>
                    <xdr:colOff>95250</xdr:colOff>
                    <xdr:row>28</xdr:row>
                    <xdr:rowOff>171450</xdr:rowOff>
                  </to>
                </anchor>
              </controlPr>
            </control>
          </mc:Choice>
        </mc:AlternateContent>
        <mc:AlternateContent xmlns:mc="http://schemas.openxmlformats.org/markup-compatibility/2006">
          <mc:Choice Requires="x14">
            <control shapeId="7176" r:id="rId9" name="Check Box 8">
              <controlPr defaultSize="0" autoFill="0" autoLine="0" autoPict="0">
                <anchor moveWithCells="1" sizeWithCells="1">
                  <from>
                    <xdr:col>0</xdr:col>
                    <xdr:colOff>0</xdr:colOff>
                    <xdr:row>29</xdr:row>
                    <xdr:rowOff>276225</xdr:rowOff>
                  </from>
                  <to>
                    <xdr:col>0</xdr:col>
                    <xdr:colOff>95250</xdr:colOff>
                    <xdr:row>29</xdr:row>
                    <xdr:rowOff>400050</xdr:rowOff>
                  </to>
                </anchor>
              </controlPr>
            </control>
          </mc:Choice>
        </mc:AlternateContent>
        <mc:AlternateContent xmlns:mc="http://schemas.openxmlformats.org/markup-compatibility/2006">
          <mc:Choice Requires="x14">
            <control shapeId="7180" r:id="rId10" name="Check Box 12">
              <controlPr defaultSize="0" autoFill="0" autoLine="0" autoPict="0">
                <anchor moveWithCells="1" sizeWithCells="1">
                  <from>
                    <xdr:col>0</xdr:col>
                    <xdr:colOff>76200</xdr:colOff>
                    <xdr:row>35</xdr:row>
                    <xdr:rowOff>19050</xdr:rowOff>
                  </from>
                  <to>
                    <xdr:col>0</xdr:col>
                    <xdr:colOff>171450</xdr:colOff>
                    <xdr:row>35</xdr:row>
                    <xdr:rowOff>142875</xdr:rowOff>
                  </to>
                </anchor>
              </controlPr>
            </control>
          </mc:Choice>
        </mc:AlternateContent>
        <mc:AlternateContent xmlns:mc="http://schemas.openxmlformats.org/markup-compatibility/2006">
          <mc:Choice Requires="x14">
            <control shapeId="7181" r:id="rId11" name="Check Box 13">
              <controlPr defaultSize="0" autoFill="0" autoLine="0" autoPict="0">
                <anchor moveWithCells="1" sizeWithCells="1">
                  <from>
                    <xdr:col>0</xdr:col>
                    <xdr:colOff>76200</xdr:colOff>
                    <xdr:row>34</xdr:row>
                    <xdr:rowOff>19050</xdr:rowOff>
                  </from>
                  <to>
                    <xdr:col>0</xdr:col>
                    <xdr:colOff>171450</xdr:colOff>
                    <xdr:row>34</xdr:row>
                    <xdr:rowOff>142875</xdr:rowOff>
                  </to>
                </anchor>
              </controlPr>
            </control>
          </mc:Choice>
        </mc:AlternateContent>
        <mc:AlternateContent xmlns:mc="http://schemas.openxmlformats.org/markup-compatibility/2006">
          <mc:Choice Requires="x14">
            <control shapeId="7182" r:id="rId12" name="Check Box 14">
              <controlPr defaultSize="0" autoFill="0" autoLine="0" autoPict="0">
                <anchor moveWithCells="1" sizeWithCells="1">
                  <from>
                    <xdr:col>0</xdr:col>
                    <xdr:colOff>76200</xdr:colOff>
                    <xdr:row>33</xdr:row>
                    <xdr:rowOff>19050</xdr:rowOff>
                  </from>
                  <to>
                    <xdr:col>0</xdr:col>
                    <xdr:colOff>171450</xdr:colOff>
                    <xdr:row>33</xdr:row>
                    <xdr:rowOff>142875</xdr:rowOff>
                  </to>
                </anchor>
              </controlPr>
            </control>
          </mc:Choice>
        </mc:AlternateContent>
        <mc:AlternateContent xmlns:mc="http://schemas.openxmlformats.org/markup-compatibility/2006">
          <mc:Choice Requires="x14">
            <control shapeId="7183" r:id="rId13" name="Check Box 15">
              <controlPr defaultSize="0" autoFill="0" autoLine="0" autoPict="0">
                <anchor moveWithCells="1" sizeWithCells="1">
                  <from>
                    <xdr:col>0</xdr:col>
                    <xdr:colOff>76200</xdr:colOff>
                    <xdr:row>32</xdr:row>
                    <xdr:rowOff>19050</xdr:rowOff>
                  </from>
                  <to>
                    <xdr:col>0</xdr:col>
                    <xdr:colOff>171450</xdr:colOff>
                    <xdr:row>32</xdr:row>
                    <xdr:rowOff>142875</xdr:rowOff>
                  </to>
                </anchor>
              </controlPr>
            </control>
          </mc:Choice>
        </mc:AlternateContent>
        <mc:AlternateContent xmlns:mc="http://schemas.openxmlformats.org/markup-compatibility/2006">
          <mc:Choice Requires="x14">
            <control shapeId="7184" r:id="rId14" name="Check Box 16">
              <controlPr defaultSize="0" autoFill="0" autoLine="0" autoPict="0">
                <anchor moveWithCells="1" sizeWithCells="1">
                  <from>
                    <xdr:col>0</xdr:col>
                    <xdr:colOff>0</xdr:colOff>
                    <xdr:row>27</xdr:row>
                    <xdr:rowOff>238125</xdr:rowOff>
                  </from>
                  <to>
                    <xdr:col>0</xdr:col>
                    <xdr:colOff>95250</xdr:colOff>
                    <xdr:row>27</xdr:row>
                    <xdr:rowOff>381000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8">
    <pageSetUpPr fitToPage="1"/>
  </sheetPr>
  <dimension ref="A2:D24"/>
  <sheetViews>
    <sheetView zoomScaleNormal="100" workbookViewId="0">
      <selection activeCell="A16" sqref="A16"/>
    </sheetView>
  </sheetViews>
  <sheetFormatPr defaultColWidth="11.7109375" defaultRowHeight="15" x14ac:dyDescent="0.25"/>
  <cols>
    <col min="1" max="1" width="5.28515625" style="50" customWidth="1"/>
    <col min="2" max="2" width="99.42578125" style="51" customWidth="1"/>
    <col min="3" max="3" width="5.140625" style="50" customWidth="1"/>
    <col min="4" max="4" width="3.42578125" style="50" customWidth="1"/>
    <col min="5" max="8" width="11.7109375" style="50"/>
    <col min="9" max="9" width="6.5703125" style="50" customWidth="1"/>
    <col min="10" max="16384" width="11.7109375" style="50"/>
  </cols>
  <sheetData>
    <row r="2" spans="1:4" ht="18" x14ac:dyDescent="0.25">
      <c r="B2" s="52" t="s">
        <v>116</v>
      </c>
    </row>
    <row r="3" spans="1:4" x14ac:dyDescent="0.25">
      <c r="B3" s="9" t="s">
        <v>103</v>
      </c>
    </row>
    <row r="4" spans="1:4" x14ac:dyDescent="0.25">
      <c r="B4" s="53"/>
    </row>
    <row r="5" spans="1:4" x14ac:dyDescent="0.25">
      <c r="B5" s="60"/>
    </row>
    <row r="7" spans="1:4" x14ac:dyDescent="0.25">
      <c r="A7" s="54"/>
      <c r="B7" s="19" t="str">
        <f>+DichAiutiStato!B5</f>
        <v xml:space="preserve">La Sottoscritta   nato a  il 00/01/1900, Codice Fiscale </v>
      </c>
      <c r="C7" s="54"/>
      <c r="D7" s="54"/>
    </row>
    <row r="8" spans="1:4" x14ac:dyDescent="0.25">
      <c r="A8" s="54"/>
      <c r="B8" s="19" t="str">
        <f>+DichAiutiStato!B6</f>
        <v xml:space="preserve">in qualità di  dell'impresa   Codice ATECO </v>
      </c>
      <c r="C8" s="54"/>
      <c r="D8" s="54"/>
    </row>
    <row r="9" spans="1:4" x14ac:dyDescent="0.25">
      <c r="A9" s="54"/>
      <c r="B9" s="19" t="str">
        <f>+DichAiutiStato!B7</f>
        <v xml:space="preserve">Partita IVA  e Codice Fiscale </v>
      </c>
      <c r="C9" s="54"/>
      <c r="D9" s="54"/>
    </row>
    <row r="10" spans="1:4" x14ac:dyDescent="0.25">
      <c r="A10" s="54"/>
      <c r="B10" s="19" t="str">
        <f>+DichAiutiStato!B8</f>
        <v xml:space="preserve">Iscritta alla CCIAA di  dal 00/01/1900, Indirizzo PEC comunicato al Reg. Imprese </v>
      </c>
      <c r="C10" s="54"/>
      <c r="D10" s="54"/>
    </row>
    <row r="11" spans="1:4" x14ac:dyDescent="0.25">
      <c r="A11" s="54"/>
      <c r="B11" s="19" t="str">
        <f>+DichAiutiStato!B9</f>
        <v xml:space="preserve">Sede Legale in  n.  Comune di  Provincia  CAP </v>
      </c>
      <c r="C11" s="54"/>
      <c r="D11" s="54"/>
    </row>
    <row r="12" spans="1:4" x14ac:dyDescent="0.25">
      <c r="A12" s="54"/>
      <c r="B12" s="17"/>
      <c r="C12" s="54"/>
      <c r="D12" s="54"/>
    </row>
    <row r="13" spans="1:4" ht="51.75" x14ac:dyDescent="0.25">
      <c r="A13" s="54"/>
      <c r="B13" s="22" t="s">
        <v>117</v>
      </c>
      <c r="C13" s="54"/>
      <c r="D13" s="54"/>
    </row>
    <row r="14" spans="1:4" ht="39" x14ac:dyDescent="0.25">
      <c r="A14" s="54"/>
      <c r="B14" s="55" t="s">
        <v>105</v>
      </c>
      <c r="C14" s="54"/>
      <c r="D14" s="54"/>
    </row>
    <row r="15" spans="1:4" x14ac:dyDescent="0.25">
      <c r="A15" s="54"/>
      <c r="B15" s="17"/>
      <c r="C15" s="54"/>
      <c r="D15" s="54"/>
    </row>
    <row r="16" spans="1:4" x14ac:dyDescent="0.25">
      <c r="A16" s="54"/>
      <c r="B16" s="2" t="s">
        <v>106</v>
      </c>
      <c r="C16" s="54"/>
      <c r="D16" s="54"/>
    </row>
    <row r="17" spans="1:4" x14ac:dyDescent="0.25">
      <c r="A17" s="54"/>
      <c r="B17" s="17"/>
      <c r="C17" s="54"/>
      <c r="D17" s="54"/>
    </row>
    <row r="18" spans="1:4" ht="78.95" customHeight="1" x14ac:dyDescent="0.25">
      <c r="A18" s="56"/>
      <c r="B18" s="61" t="s">
        <v>118</v>
      </c>
      <c r="C18" s="54"/>
      <c r="D18" s="54"/>
    </row>
    <row r="19" spans="1:4" x14ac:dyDescent="0.25">
      <c r="A19" s="54"/>
      <c r="B19" s="17"/>
      <c r="C19" s="54"/>
      <c r="D19" s="54"/>
    </row>
    <row r="20" spans="1:4" x14ac:dyDescent="0.25">
      <c r="B20" s="3"/>
    </row>
    <row r="21" spans="1:4" x14ac:dyDescent="0.25">
      <c r="B21" s="27" t="s">
        <v>92</v>
      </c>
    </row>
    <row r="22" spans="1:4" x14ac:dyDescent="0.25">
      <c r="B22" s="3"/>
    </row>
    <row r="23" spans="1:4" x14ac:dyDescent="0.25">
      <c r="B23" s="22" t="s">
        <v>93</v>
      </c>
    </row>
    <row r="24" spans="1:4" x14ac:dyDescent="0.25">
      <c r="B24" s="22" t="s">
        <v>94</v>
      </c>
    </row>
  </sheetData>
  <sheetProtection password="CF2B" sheet="1" objects="1" scenarios="1"/>
  <pageMargins left="0.59055118110236227" right="0.39370078740157483" top="1.4960629921259843" bottom="1.7322834645669292" header="0.78740157480314965" footer="1.1023622047244095"/>
  <pageSetup paperSize="9" scale="86"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8193" r:id="rId5" name="Casella di controllo 2">
              <controlPr defaultSize="0" autoFill="0" autoLine="0" autoPict="0">
                <anchor moveWithCells="1" sizeWithCells="1">
                  <from>
                    <xdr:col>0</xdr:col>
                    <xdr:colOff>76200</xdr:colOff>
                    <xdr:row>17</xdr:row>
                    <xdr:rowOff>95250</xdr:rowOff>
                  </from>
                  <to>
                    <xdr:col>0</xdr:col>
                    <xdr:colOff>171450</xdr:colOff>
                    <xdr:row>17</xdr:row>
                    <xdr:rowOff>209550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9">
    <pageSetUpPr fitToPage="1"/>
  </sheetPr>
  <dimension ref="A2:D24"/>
  <sheetViews>
    <sheetView zoomScaleNormal="100" workbookViewId="0">
      <selection activeCell="B16" sqref="B16"/>
    </sheetView>
  </sheetViews>
  <sheetFormatPr defaultColWidth="11.7109375" defaultRowHeight="15" x14ac:dyDescent="0.25"/>
  <cols>
    <col min="1" max="1" width="5.28515625" style="50" customWidth="1"/>
    <col min="2" max="2" width="99.42578125" style="51" customWidth="1"/>
    <col min="3" max="3" width="4.85546875" style="50" customWidth="1"/>
    <col min="4" max="4" width="3.42578125" style="50" customWidth="1"/>
    <col min="5" max="8" width="11.7109375" style="50"/>
    <col min="9" max="9" width="6.5703125" style="50" customWidth="1"/>
    <col min="10" max="16384" width="11.7109375" style="50"/>
  </cols>
  <sheetData>
    <row r="2" spans="1:4" ht="18" x14ac:dyDescent="0.25">
      <c r="B2" s="52" t="s">
        <v>119</v>
      </c>
    </row>
    <row r="3" spans="1:4" x14ac:dyDescent="0.25">
      <c r="B3" s="9" t="s">
        <v>103</v>
      </c>
    </row>
    <row r="4" spans="1:4" x14ac:dyDescent="0.25">
      <c r="B4" s="53"/>
    </row>
    <row r="5" spans="1:4" x14ac:dyDescent="0.25">
      <c r="B5" s="60"/>
    </row>
    <row r="7" spans="1:4" x14ac:dyDescent="0.25">
      <c r="A7" s="54"/>
      <c r="B7" s="19" t="str">
        <f>+UNIEMENS_Impresa!B7</f>
        <v xml:space="preserve">La Sottoscritta   nato a  il 00/01/1900, Codice Fiscale </v>
      </c>
      <c r="C7" s="54"/>
      <c r="D7" s="54"/>
    </row>
    <row r="8" spans="1:4" x14ac:dyDescent="0.25">
      <c r="A8" s="54"/>
      <c r="B8" s="19" t="str">
        <f>+UNIEMENS_Impresa!B8</f>
        <v xml:space="preserve">in qualità di  dell'impresa   Codice ATECO </v>
      </c>
      <c r="C8" s="54"/>
      <c r="D8" s="54"/>
    </row>
    <row r="9" spans="1:4" x14ac:dyDescent="0.25">
      <c r="A9" s="54"/>
      <c r="B9" s="19" t="str">
        <f>+UNIEMENS_Impresa!B9</f>
        <v xml:space="preserve">Partita IVA  e Codice Fiscale </v>
      </c>
      <c r="C9" s="54"/>
      <c r="D9" s="54"/>
    </row>
    <row r="10" spans="1:4" x14ac:dyDescent="0.25">
      <c r="A10" s="54"/>
      <c r="B10" s="19" t="str">
        <f>+UNIEMENS_Impresa!B10</f>
        <v xml:space="preserve">Iscritta alla CCIAA di  dal 00/01/1900, Indirizzo PEC comunicato al Reg. Imprese </v>
      </c>
      <c r="C10" s="54"/>
      <c r="D10" s="54"/>
    </row>
    <row r="11" spans="1:4" x14ac:dyDescent="0.25">
      <c r="A11" s="54"/>
      <c r="B11" s="19" t="str">
        <f>+UNIEMENS_Impresa!B11</f>
        <v xml:space="preserve">Sede Legale in  n.  Comune di  Provincia  CAP </v>
      </c>
      <c r="C11" s="54"/>
      <c r="D11" s="54"/>
    </row>
    <row r="12" spans="1:4" x14ac:dyDescent="0.25">
      <c r="A12" s="54"/>
      <c r="B12" s="17"/>
      <c r="C12" s="54"/>
      <c r="D12" s="54"/>
    </row>
    <row r="13" spans="1:4" ht="51.75" x14ac:dyDescent="0.25">
      <c r="A13" s="54"/>
      <c r="B13" s="22" t="s">
        <v>117</v>
      </c>
      <c r="C13" s="54"/>
      <c r="D13" s="54"/>
    </row>
    <row r="14" spans="1:4" ht="39" x14ac:dyDescent="0.25">
      <c r="A14" s="54"/>
      <c r="B14" s="55" t="s">
        <v>105</v>
      </c>
      <c r="C14" s="54"/>
      <c r="D14" s="54"/>
    </row>
    <row r="15" spans="1:4" x14ac:dyDescent="0.25">
      <c r="A15" s="54"/>
      <c r="B15" s="17"/>
      <c r="C15" s="54"/>
      <c r="D15" s="54"/>
    </row>
    <row r="16" spans="1:4" x14ac:dyDescent="0.25">
      <c r="A16" s="54"/>
      <c r="B16" s="2" t="s">
        <v>106</v>
      </c>
      <c r="C16" s="54"/>
      <c r="D16" s="54"/>
    </row>
    <row r="17" spans="1:4" x14ac:dyDescent="0.25">
      <c r="A17" s="54"/>
      <c r="B17" s="17"/>
      <c r="C17" s="54"/>
      <c r="D17" s="54"/>
    </row>
    <row r="18" spans="1:4" ht="88.5" customHeight="1" x14ac:dyDescent="0.25">
      <c r="A18" s="56"/>
      <c r="B18" s="61" t="s">
        <v>5641</v>
      </c>
      <c r="C18" s="54"/>
      <c r="D18" s="54"/>
    </row>
    <row r="19" spans="1:4" x14ac:dyDescent="0.25">
      <c r="A19" s="54"/>
      <c r="B19" s="17"/>
      <c r="C19" s="54"/>
      <c r="D19" s="54"/>
    </row>
    <row r="20" spans="1:4" x14ac:dyDescent="0.25">
      <c r="B20" s="3"/>
    </row>
    <row r="21" spans="1:4" x14ac:dyDescent="0.25">
      <c r="B21" s="27" t="s">
        <v>92</v>
      </c>
    </row>
    <row r="22" spans="1:4" x14ac:dyDescent="0.25">
      <c r="B22" s="3"/>
    </row>
    <row r="23" spans="1:4" x14ac:dyDescent="0.25">
      <c r="B23" s="22" t="s">
        <v>93</v>
      </c>
    </row>
    <row r="24" spans="1:4" x14ac:dyDescent="0.25">
      <c r="B24" s="22" t="s">
        <v>94</v>
      </c>
    </row>
  </sheetData>
  <sheetProtection password="CF2B" sheet="1" objects="1" scenarios="1"/>
  <pageMargins left="0.59055118110236227" right="0.39370078740157483" top="1.4960629921259843" bottom="1.7322834645669292" header="0.78740157480314965" footer="1.1023622047244095"/>
  <pageSetup paperSize="9" scale="86" firstPageNumber="0" fitToHeight="5" orientation="portrait" horizontalDpi="300" verticalDpi="300" r:id="rId1"/>
  <headerFooter alignWithMargins="0">
    <oddHeader>&amp;L&amp;G&amp;C&amp;G&amp;R&amp;G</oddHeader>
    <oddFooter>&amp;L&amp;G&amp;C&amp;"Arial,Normale"&amp;8Pagina &amp;P di &amp;N
&amp;F
&amp;A
data &amp;D
ora  &amp;T&amp;R&amp;G</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9217" r:id="rId5" name="Casella di controllo 2">
              <controlPr defaultSize="0" autoFill="0" autoLine="0" autoPict="0">
                <anchor moveWithCells="1" sizeWithCells="1">
                  <from>
                    <xdr:col>0</xdr:col>
                    <xdr:colOff>28575</xdr:colOff>
                    <xdr:row>17</xdr:row>
                    <xdr:rowOff>57150</xdr:rowOff>
                  </from>
                  <to>
                    <xdr:col>0</xdr:col>
                    <xdr:colOff>133350</xdr:colOff>
                    <xdr:row>17</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28</vt:i4>
      </vt:variant>
      <vt:variant>
        <vt:lpstr>Intervalli denominati</vt:lpstr>
      </vt:variant>
      <vt:variant>
        <vt:i4>17</vt:i4>
      </vt:variant>
    </vt:vector>
  </HeadingPairs>
  <TitlesOfParts>
    <vt:vector size="45" baseType="lpstr">
      <vt:lpstr>Istruzioni</vt:lpstr>
      <vt:lpstr>Copertina</vt:lpstr>
      <vt:lpstr>Copertina Richiesta</vt:lpstr>
      <vt:lpstr>Richiesta Erogazione</vt:lpstr>
      <vt:lpstr>Menu</vt:lpstr>
      <vt:lpstr>TabAiutiStato</vt:lpstr>
      <vt:lpstr>DichAiutiStato</vt:lpstr>
      <vt:lpstr>UNIEMENS_Impresa</vt:lpstr>
      <vt:lpstr>UNIEMENS_Singolo</vt:lpstr>
      <vt:lpstr>Impresa</vt:lpstr>
      <vt:lpstr>SedeOperativa</vt:lpstr>
      <vt:lpstr>Determinazione</vt:lpstr>
      <vt:lpstr>Lavoratore</vt:lpstr>
      <vt:lpstr>LavTrs</vt:lpstr>
      <vt:lpstr>CalcoloULA</vt:lpstr>
      <vt:lpstr>CalcoloULA_Impresa</vt:lpstr>
      <vt:lpstr>ObiettiviOccupazione</vt:lpstr>
      <vt:lpstr>Costi_Ammissibili</vt:lpstr>
      <vt:lpstr>Dati_Pagamenti</vt:lpstr>
      <vt:lpstr>Dati_Uniemens</vt:lpstr>
      <vt:lpstr>Dati_F24</vt:lpstr>
      <vt:lpstr>UNIEMENS_PDF</vt:lpstr>
      <vt:lpstr>Date_x_Comuni</vt:lpstr>
      <vt:lpstr>SdOpTrs</vt:lpstr>
      <vt:lpstr>ATECO8</vt:lpstr>
      <vt:lpstr>ATECO</vt:lpstr>
      <vt:lpstr>Tabelle</vt:lpstr>
      <vt:lpstr>Appunti</vt:lpstr>
      <vt:lpstr>'Copertina Richiesta'!Area_stampa</vt:lpstr>
      <vt:lpstr>Costi_Ammissibili!Area_stampa</vt:lpstr>
      <vt:lpstr>Dati_F24!Area_stampa</vt:lpstr>
      <vt:lpstr>Dati_Pagamenti!Area_stampa</vt:lpstr>
      <vt:lpstr>Determinazione!Area_stampa</vt:lpstr>
      <vt:lpstr>DichAiutiStato!Area_stampa</vt:lpstr>
      <vt:lpstr>Impresa!Area_stampa</vt:lpstr>
      <vt:lpstr>Lavoratore!Area_stampa</vt:lpstr>
      <vt:lpstr>ObiettiviOccupazione!Area_stampa</vt:lpstr>
      <vt:lpstr>'Richiesta Erogazione'!Area_stampa</vt:lpstr>
      <vt:lpstr>SedeOperativa!Area_stampa</vt:lpstr>
      <vt:lpstr>TabAiutiStato!Area_stampa</vt:lpstr>
      <vt:lpstr>UNIEMENS_Impresa!Area_stampa</vt:lpstr>
      <vt:lpstr>UNIEMENS_PDF!Area_stampa</vt:lpstr>
      <vt:lpstr>UNIEMENS_Singolo!Area_stampa</vt:lpstr>
      <vt:lpstr>Menu!Excel_BuiltIn__FilterDatabase</vt:lpstr>
      <vt:lpstr>Menu!Excel_BuiltIn_Print_Titles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Luciana Pescosolido</dc:creator>
  <cp:lastModifiedBy>Roberta Ruda</cp:lastModifiedBy>
  <cp:lastPrinted>2013-11-12T13:45:20Z</cp:lastPrinted>
  <dcterms:created xsi:type="dcterms:W3CDTF">2013-11-12T12:27:44Z</dcterms:created>
  <dcterms:modified xsi:type="dcterms:W3CDTF">2013-11-19T10:46:19Z</dcterms:modified>
</cp:coreProperties>
</file>